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D:\Documents TPoirey\Thierry\Pairing list\Compilation JPCordonnier 2019\"/>
    </mc:Choice>
  </mc:AlternateContent>
  <bookViews>
    <workbookView xWindow="0" yWindow="0" windowWidth="23040" windowHeight="9564" tabRatio="500" activeTab="2"/>
  </bookViews>
  <sheets>
    <sheet name="Participants" sheetId="1" r:id="rId1"/>
    <sheet name="RR" sheetId="2" r:id="rId2"/>
    <sheet name="Résultats" sheetId="3" r:id="rId3"/>
    <sheet name="Classement" sheetId="4" r:id="rId4"/>
    <sheet name="Calculs" sheetId="5" state="hidden" r:id="rId5"/>
  </sheets>
  <definedNames>
    <definedName name="_xlnm.Print_Area" localSheetId="0">Participants!$A$1:$G$12</definedName>
    <definedName name="_xlnm.Print_Area" localSheetId="2">Résultats!$A$1:$T$11</definedName>
  </definedName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73" i="5" l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72" i="5"/>
  <c r="B71" i="5"/>
  <c r="P69" i="5"/>
  <c r="S63" i="5"/>
  <c r="O63" i="5"/>
  <c r="S62" i="5"/>
  <c r="O62" i="5"/>
  <c r="E61" i="5"/>
  <c r="S60" i="5"/>
  <c r="O60" i="5"/>
  <c r="S59" i="5"/>
  <c r="O59" i="5"/>
  <c r="E58" i="5"/>
  <c r="S57" i="5"/>
  <c r="O57" i="5"/>
  <c r="S56" i="5"/>
  <c r="O56" i="5"/>
  <c r="E55" i="5"/>
  <c r="S54" i="5"/>
  <c r="O54" i="5"/>
  <c r="S53" i="5"/>
  <c r="O53" i="5"/>
  <c r="E52" i="5"/>
  <c r="S51" i="5"/>
  <c r="O51" i="5"/>
  <c r="S50" i="5"/>
  <c r="O50" i="5"/>
  <c r="E49" i="5"/>
  <c r="S48" i="5"/>
  <c r="O48" i="5"/>
  <c r="S47" i="5"/>
  <c r="O47" i="5"/>
  <c r="E46" i="5"/>
  <c r="S45" i="5"/>
  <c r="O45" i="5"/>
  <c r="S44" i="5"/>
  <c r="O44" i="5"/>
  <c r="E43" i="5"/>
  <c r="S42" i="5"/>
  <c r="O42" i="5"/>
  <c r="S41" i="5"/>
  <c r="O41" i="5"/>
  <c r="E40" i="5"/>
  <c r="S39" i="5"/>
  <c r="O39" i="5"/>
  <c r="S38" i="5"/>
  <c r="O38" i="5"/>
  <c r="E37" i="5"/>
  <c r="S36" i="5"/>
  <c r="O36" i="5"/>
  <c r="S35" i="5"/>
  <c r="O35" i="5"/>
  <c r="E34" i="5"/>
  <c r="S33" i="5"/>
  <c r="O33" i="5"/>
  <c r="S32" i="5"/>
  <c r="O32" i="5"/>
  <c r="E31" i="5"/>
  <c r="S30" i="5"/>
  <c r="O30" i="5"/>
  <c r="M30" i="5"/>
  <c r="M33" i="5" s="1"/>
  <c r="N35" i="5" s="1"/>
  <c r="N38" i="5" s="1"/>
  <c r="S29" i="5"/>
  <c r="Q29" i="5"/>
  <c r="F18" i="5" s="1"/>
  <c r="O29" i="5"/>
  <c r="L29" i="5"/>
  <c r="B29" i="5"/>
  <c r="E28" i="5"/>
  <c r="S27" i="5"/>
  <c r="O27" i="5"/>
  <c r="B27" i="5"/>
  <c r="Q27" i="5" s="1"/>
  <c r="S26" i="5"/>
  <c r="O26" i="5"/>
  <c r="N26" i="5"/>
  <c r="M26" i="5"/>
  <c r="B26" i="5"/>
  <c r="Q26" i="5" s="1"/>
  <c r="E25" i="5"/>
  <c r="S24" i="5"/>
  <c r="O24" i="5"/>
  <c r="N24" i="5"/>
  <c r="M24" i="5"/>
  <c r="M27" i="5" s="1"/>
  <c r="N30" i="5" s="1"/>
  <c r="B24" i="5"/>
  <c r="Q24" i="5" s="1"/>
  <c r="S23" i="5"/>
  <c r="G21" i="5" s="1"/>
  <c r="Q23" i="5"/>
  <c r="C18" i="5" s="1"/>
  <c r="O23" i="5"/>
  <c r="N23" i="5"/>
  <c r="M23" i="5"/>
  <c r="N27" i="5" s="1"/>
  <c r="J18" i="5"/>
  <c r="J17" i="5"/>
  <c r="G14" i="5"/>
  <c r="F14" i="5"/>
  <c r="G11" i="5"/>
  <c r="F11" i="5"/>
  <c r="C11" i="5"/>
  <c r="G10" i="5"/>
  <c r="D10" i="5"/>
  <c r="I9" i="5"/>
  <c r="E9" i="5"/>
  <c r="D9" i="5"/>
  <c r="J8" i="5"/>
  <c r="F8" i="5"/>
  <c r="C8" i="5"/>
  <c r="G7" i="5"/>
  <c r="C7" i="5"/>
  <c r="H6" i="5"/>
  <c r="D6" i="5"/>
  <c r="I5" i="5"/>
  <c r="F5" i="5"/>
  <c r="J4" i="5"/>
  <c r="G4" i="5"/>
  <c r="F4" i="5"/>
  <c r="G10" i="3"/>
  <c r="F10" i="3"/>
  <c r="I9" i="3"/>
  <c r="E9" i="3"/>
  <c r="G8" i="3"/>
  <c r="F8" i="3"/>
  <c r="E8" i="3"/>
  <c r="B8" i="3"/>
  <c r="I2" i="3" s="1"/>
  <c r="K7" i="3"/>
  <c r="J7" i="3"/>
  <c r="G7" i="3"/>
  <c r="E7" i="3"/>
  <c r="D7" i="3"/>
  <c r="K6" i="3"/>
  <c r="H6" i="3"/>
  <c r="D6" i="3"/>
  <c r="B6" i="3"/>
  <c r="G2" i="3" s="1"/>
  <c r="J5" i="3"/>
  <c r="I5" i="3"/>
  <c r="E5" i="3"/>
  <c r="J4" i="3"/>
  <c r="I4" i="3"/>
  <c r="H4" i="3"/>
  <c r="F4" i="3"/>
  <c r="B4" i="3"/>
  <c r="E2" i="3" s="1"/>
  <c r="K3" i="3"/>
  <c r="J3" i="3"/>
  <c r="H3" i="3"/>
  <c r="G3" i="3"/>
  <c r="F3" i="3"/>
  <c r="B3" i="3"/>
  <c r="H2" i="3"/>
  <c r="D2" i="3"/>
  <c r="E44" i="2"/>
  <c r="E43" i="2"/>
  <c r="H41" i="2"/>
  <c r="E41" i="2"/>
  <c r="H40" i="2"/>
  <c r="E40" i="2"/>
  <c r="H38" i="2"/>
  <c r="E38" i="2"/>
  <c r="H37" i="2"/>
  <c r="E37" i="2"/>
  <c r="E35" i="2"/>
  <c r="H34" i="2"/>
  <c r="E34" i="2"/>
  <c r="E32" i="2"/>
  <c r="H31" i="2"/>
  <c r="E31" i="2"/>
  <c r="H28" i="2"/>
  <c r="E28" i="2"/>
  <c r="H26" i="2"/>
  <c r="E26" i="2"/>
  <c r="H25" i="2"/>
  <c r="E25" i="2"/>
  <c r="H23" i="2"/>
  <c r="E23" i="2"/>
  <c r="E22" i="2"/>
  <c r="H20" i="2"/>
  <c r="H19" i="2"/>
  <c r="E19" i="2"/>
  <c r="I16" i="2"/>
  <c r="H16" i="2"/>
  <c r="E16" i="2"/>
  <c r="F14" i="2"/>
  <c r="E14" i="2"/>
  <c r="E13" i="2"/>
  <c r="H11" i="2"/>
  <c r="F11" i="2"/>
  <c r="H10" i="2"/>
  <c r="E10" i="2"/>
  <c r="H8" i="2"/>
  <c r="F8" i="2"/>
  <c r="E8" i="2"/>
  <c r="I7" i="2"/>
  <c r="H7" i="2"/>
  <c r="E7" i="2"/>
  <c r="I5" i="2"/>
  <c r="H5" i="2"/>
  <c r="F5" i="2"/>
  <c r="E5" i="2"/>
  <c r="I4" i="2"/>
  <c r="H4" i="2"/>
  <c r="F4" i="2"/>
  <c r="G12" i="1"/>
  <c r="B10" i="3" s="1"/>
  <c r="K2" i="3" s="1"/>
  <c r="G11" i="1"/>
  <c r="B9" i="3" s="1"/>
  <c r="J2" i="3" s="1"/>
  <c r="G10" i="1"/>
  <c r="G9" i="1"/>
  <c r="B7" i="3" s="1"/>
  <c r="G8" i="1"/>
  <c r="G7" i="1"/>
  <c r="B5" i="3" s="1"/>
  <c r="F2" i="3" s="1"/>
  <c r="G6" i="1"/>
  <c r="G5" i="1"/>
  <c r="H44" i="2" s="1"/>
  <c r="E17" i="2" l="1"/>
  <c r="E4" i="2"/>
  <c r="E11" i="2"/>
  <c r="H13" i="2"/>
  <c r="H17" i="2"/>
  <c r="H29" i="2"/>
  <c r="H32" i="2"/>
  <c r="H35" i="2"/>
  <c r="M29" i="5"/>
  <c r="I8" i="2"/>
  <c r="N29" i="5"/>
  <c r="F7" i="2"/>
  <c r="P8" i="3"/>
  <c r="P6" i="3"/>
  <c r="P4" i="3"/>
  <c r="P10" i="3"/>
  <c r="P7" i="3"/>
  <c r="P5" i="3"/>
  <c r="P3" i="3"/>
  <c r="M7" i="3"/>
  <c r="N7" i="3" s="1"/>
  <c r="H22" i="2"/>
  <c r="H43" i="2"/>
  <c r="N33" i="5"/>
  <c r="I11" i="2"/>
  <c r="M41" i="5"/>
  <c r="I19" i="2"/>
  <c r="H14" i="2"/>
  <c r="E20" i="2"/>
  <c r="E29" i="2"/>
  <c r="C6" i="5"/>
  <c r="E5" i="5"/>
  <c r="J10" i="3"/>
  <c r="E10" i="3"/>
  <c r="H9" i="3"/>
  <c r="D9" i="3"/>
  <c r="K8" i="3"/>
  <c r="I7" i="3"/>
  <c r="F6" i="3"/>
  <c r="D5" i="3"/>
  <c r="K4" i="3"/>
  <c r="G4" i="3"/>
  <c r="I3" i="3"/>
  <c r="E3" i="3"/>
  <c r="M3" i="3" s="1"/>
  <c r="N3" i="3" s="1"/>
  <c r="J6" i="3"/>
  <c r="E6" i="3"/>
  <c r="C10" i="5"/>
  <c r="E8" i="5"/>
  <c r="H7" i="5"/>
  <c r="I6" i="5"/>
  <c r="J5" i="5"/>
  <c r="D4" i="5"/>
  <c r="I10" i="3"/>
  <c r="G9" i="3"/>
  <c r="J8" i="3"/>
  <c r="H5" i="3"/>
  <c r="H10" i="5"/>
  <c r="J9" i="5"/>
  <c r="F9" i="3"/>
  <c r="H8" i="3"/>
  <c r="D8" i="3"/>
  <c r="F7" i="3"/>
  <c r="I6" i="3"/>
  <c r="K5" i="3"/>
  <c r="G5" i="3"/>
  <c r="D4" i="3"/>
  <c r="M4" i="3" s="1"/>
  <c r="N4" i="3" s="1"/>
  <c r="F21" i="5"/>
  <c r="G17" i="5"/>
  <c r="H11" i="5"/>
  <c r="D11" i="5"/>
  <c r="J10" i="5"/>
  <c r="E10" i="5"/>
  <c r="F9" i="5"/>
  <c r="H8" i="5"/>
  <c r="I7" i="5"/>
  <c r="D7" i="5"/>
  <c r="L7" i="5" s="1"/>
  <c r="J6" i="5"/>
  <c r="F6" i="5"/>
  <c r="G5" i="5"/>
  <c r="H4" i="5"/>
  <c r="F10" i="5"/>
  <c r="G9" i="5"/>
  <c r="C9" i="5"/>
  <c r="I8" i="5"/>
  <c r="D8" i="5"/>
  <c r="M8" i="5" s="1"/>
  <c r="J7" i="5"/>
  <c r="E7" i="5"/>
  <c r="G6" i="5"/>
  <c r="H5" i="5"/>
  <c r="C5" i="5"/>
  <c r="I4" i="5"/>
  <c r="E4" i="5"/>
  <c r="H10" i="3"/>
  <c r="D10" i="3"/>
  <c r="M10" i="3" s="1"/>
  <c r="N10" i="3" s="1"/>
  <c r="K9" i="3"/>
  <c r="B32" i="5"/>
  <c r="B30" i="5"/>
  <c r="Q30" i="5" s="1"/>
  <c r="J14" i="5" s="1"/>
  <c r="P9" i="3"/>
  <c r="E68" i="5"/>
  <c r="O68" i="5"/>
  <c r="E11" i="5"/>
  <c r="I11" i="5"/>
  <c r="C17" i="5"/>
  <c r="L26" i="5"/>
  <c r="L5" i="5" l="1"/>
  <c r="M5" i="5"/>
  <c r="L11" i="5"/>
  <c r="M5" i="3"/>
  <c r="N5" i="3" s="1"/>
  <c r="Q5" i="3" s="1"/>
  <c r="M32" i="5"/>
  <c r="F10" i="2"/>
  <c r="M11" i="5"/>
  <c r="C21" i="5"/>
  <c r="L9" i="5"/>
  <c r="M9" i="5"/>
  <c r="M8" i="3"/>
  <c r="N8" i="3" s="1"/>
  <c r="L10" i="5"/>
  <c r="M10" i="5"/>
  <c r="M7" i="5"/>
  <c r="M9" i="3"/>
  <c r="N9" i="3" s="1"/>
  <c r="M45" i="5"/>
  <c r="F22" i="2"/>
  <c r="L8" i="5"/>
  <c r="L6" i="5"/>
  <c r="M6" i="5"/>
  <c r="S10" i="3"/>
  <c r="D11" i="4" s="1"/>
  <c r="F11" i="4" s="1"/>
  <c r="S7" i="3"/>
  <c r="D8" i="4" s="1"/>
  <c r="F8" i="4" s="1"/>
  <c r="S5" i="3"/>
  <c r="D6" i="4" s="1"/>
  <c r="F6" i="4" s="1"/>
  <c r="S3" i="3"/>
  <c r="D4" i="4" s="1"/>
  <c r="F4" i="4" s="1"/>
  <c r="S9" i="3"/>
  <c r="D10" i="4" s="1"/>
  <c r="F10" i="4" s="1"/>
  <c r="S8" i="3"/>
  <c r="D9" i="4" s="1"/>
  <c r="F9" i="4" s="1"/>
  <c r="S6" i="3"/>
  <c r="D7" i="4" s="1"/>
  <c r="F7" i="4" s="1"/>
  <c r="S4" i="3"/>
  <c r="D5" i="4" s="1"/>
  <c r="F5" i="4" s="1"/>
  <c r="B11" i="3"/>
  <c r="Q32" i="5"/>
  <c r="L32" i="5"/>
  <c r="B33" i="5"/>
  <c r="Q33" i="5" s="1"/>
  <c r="B35" i="5"/>
  <c r="M4" i="5"/>
  <c r="L4" i="5"/>
  <c r="M6" i="3"/>
  <c r="N6" i="3" s="1"/>
  <c r="Q8" i="3" s="1"/>
  <c r="M36" i="5"/>
  <c r="I14" i="2"/>
  <c r="I10" i="2"/>
  <c r="N32" i="5"/>
  <c r="I15" i="5" l="1"/>
  <c r="D20" i="5"/>
  <c r="F26" i="2"/>
  <c r="N48" i="5"/>
  <c r="Q4" i="3"/>
  <c r="Q7" i="3"/>
  <c r="Q6" i="3"/>
  <c r="Q10" i="3"/>
  <c r="N36" i="5"/>
  <c r="I13" i="2"/>
  <c r="H16" i="5"/>
  <c r="E19" i="5"/>
  <c r="Q3" i="3"/>
  <c r="M39" i="5"/>
  <c r="F17" i="2"/>
  <c r="B38" i="5"/>
  <c r="B36" i="5"/>
  <c r="Q36" i="5" s="1"/>
  <c r="Q35" i="5"/>
  <c r="L35" i="5"/>
  <c r="Q9" i="3"/>
  <c r="M35" i="5"/>
  <c r="F13" i="2"/>
  <c r="Q38" i="5" l="1"/>
  <c r="L38" i="5"/>
  <c r="B41" i="5"/>
  <c r="B39" i="5"/>
  <c r="Q39" i="5" s="1"/>
  <c r="N50" i="5"/>
  <c r="I29" i="2"/>
  <c r="H15" i="5"/>
  <c r="D19" i="5"/>
  <c r="N41" i="5"/>
  <c r="F20" i="2"/>
  <c r="N39" i="5"/>
  <c r="F16" i="2"/>
  <c r="E20" i="5"/>
  <c r="I16" i="5"/>
  <c r="Q12" i="3"/>
  <c r="M38" i="5"/>
  <c r="I17" i="2"/>
  <c r="F19" i="2" l="1"/>
  <c r="N42" i="5"/>
  <c r="I19" i="5"/>
  <c r="H20" i="5"/>
  <c r="O9" i="3"/>
  <c r="O6" i="3"/>
  <c r="O8" i="3"/>
  <c r="O10" i="3"/>
  <c r="O4" i="3"/>
  <c r="O3" i="3"/>
  <c r="O7" i="3"/>
  <c r="O5" i="3"/>
  <c r="I20" i="2"/>
  <c r="M42" i="5"/>
  <c r="B44" i="5"/>
  <c r="B42" i="5"/>
  <c r="Q42" i="5" s="1"/>
  <c r="Q41" i="5"/>
  <c r="L41" i="5"/>
  <c r="M44" i="5"/>
  <c r="I22" i="2"/>
  <c r="M54" i="5"/>
  <c r="I31" i="2"/>
  <c r="E15" i="5"/>
  <c r="D16" i="5"/>
  <c r="H17" i="5" l="1"/>
  <c r="F19" i="5"/>
  <c r="Q44" i="5"/>
  <c r="L44" i="5"/>
  <c r="B47" i="5"/>
  <c r="B45" i="5"/>
  <c r="Q45" i="5" s="1"/>
  <c r="M48" i="5"/>
  <c r="F25" i="2"/>
  <c r="N45" i="5"/>
  <c r="F23" i="2"/>
  <c r="N44" i="5"/>
  <c r="I23" i="2"/>
  <c r="M57" i="5"/>
  <c r="F35" i="2"/>
  <c r="C20" i="5"/>
  <c r="I14" i="5"/>
  <c r="M47" i="5" l="1"/>
  <c r="I25" i="2"/>
  <c r="N51" i="5"/>
  <c r="F29" i="2"/>
  <c r="I17" i="5"/>
  <c r="F20" i="5"/>
  <c r="H14" i="5"/>
  <c r="C19" i="5"/>
  <c r="F38" i="2"/>
  <c r="M60" i="5"/>
  <c r="N47" i="5"/>
  <c r="I26" i="2"/>
  <c r="B50" i="5"/>
  <c r="B48" i="5"/>
  <c r="Q48" i="5" s="1"/>
  <c r="L47" i="5"/>
  <c r="Q47" i="5"/>
  <c r="H21" i="5" l="1"/>
  <c r="J19" i="5"/>
  <c r="I28" i="2"/>
  <c r="M50" i="5"/>
  <c r="N54" i="5"/>
  <c r="I32" i="2"/>
  <c r="I18" i="5"/>
  <c r="G20" i="5"/>
  <c r="F41" i="2"/>
  <c r="M62" i="5"/>
  <c r="F43" i="2" s="1"/>
  <c r="Q50" i="5"/>
  <c r="L50" i="5"/>
  <c r="B53" i="5"/>
  <c r="B51" i="5"/>
  <c r="Q51" i="5" s="1"/>
  <c r="M51" i="5"/>
  <c r="F28" i="2"/>
  <c r="B56" i="5" l="1"/>
  <c r="B54" i="5"/>
  <c r="Q54" i="5" s="1"/>
  <c r="L53" i="5"/>
  <c r="Q53" i="5"/>
  <c r="M53" i="5"/>
  <c r="F31" i="2"/>
  <c r="N53" i="5"/>
  <c r="F32" i="2"/>
  <c r="H18" i="5"/>
  <c r="G19" i="5"/>
  <c r="I21" i="5"/>
  <c r="J20" i="5"/>
  <c r="M56" i="5"/>
  <c r="I35" i="2"/>
  <c r="E18" i="5" l="1"/>
  <c r="G16" i="5"/>
  <c r="M59" i="5"/>
  <c r="F37" i="2"/>
  <c r="D21" i="5"/>
  <c r="J15" i="5"/>
  <c r="I34" i="2"/>
  <c r="N56" i="5"/>
  <c r="N57" i="5"/>
  <c r="F34" i="2"/>
  <c r="Q56" i="5"/>
  <c r="L56" i="5"/>
  <c r="B57" i="5"/>
  <c r="Q57" i="5" s="1"/>
  <c r="B59" i="5"/>
  <c r="B62" i="5" l="1"/>
  <c r="B60" i="5"/>
  <c r="Q60" i="5" s="1"/>
  <c r="Q59" i="5"/>
  <c r="L59" i="5"/>
  <c r="N59" i="5"/>
  <c r="I37" i="2"/>
  <c r="G15" i="5"/>
  <c r="D18" i="5"/>
  <c r="E21" i="5"/>
  <c r="J16" i="5"/>
  <c r="N62" i="5"/>
  <c r="I43" i="2" s="1"/>
  <c r="F40" i="2"/>
  <c r="N60" i="5"/>
  <c r="I38" i="2"/>
  <c r="E14" i="5" l="1"/>
  <c r="C16" i="5"/>
  <c r="D17" i="5"/>
  <c r="F15" i="5"/>
  <c r="M63" i="5"/>
  <c r="F44" i="2" s="1"/>
  <c r="I41" i="2"/>
  <c r="N63" i="5"/>
  <c r="I44" i="2" s="1"/>
  <c r="I40" i="2"/>
  <c r="Q62" i="5"/>
  <c r="L62" i="5"/>
  <c r="B63" i="5"/>
  <c r="Q63" i="5" s="1"/>
  <c r="C15" i="5" l="1"/>
  <c r="D14" i="5"/>
  <c r="F16" i="5"/>
  <c r="E17" i="5"/>
</calcChain>
</file>

<file path=xl/sharedStrings.xml><?xml version="1.0" encoding="utf-8"?>
<sst xmlns="http://schemas.openxmlformats.org/spreadsheetml/2006/main" count="234" uniqueCount="70">
  <si>
    <t>Classement WS du</t>
  </si>
  <si>
    <t>8 équipages – 4 bateaux – 1 RR</t>
  </si>
  <si>
    <t xml:space="preserve"> ← à mettre à jour</t>
  </si>
  <si>
    <t>Remplir les cellules grisées</t>
  </si>
  <si>
    <t>Rang</t>
  </si>
  <si>
    <t>Nom</t>
  </si>
  <si>
    <t>N°</t>
  </si>
  <si>
    <t>Barreur</t>
  </si>
  <si>
    <t>Round-Robin</t>
  </si>
  <si>
    <t>FLIGHT</t>
  </si>
  <si>
    <t>MATCH</t>
  </si>
  <si>
    <t>BARREUR BLEU</t>
  </si>
  <si>
    <t>Vs</t>
  </si>
  <si>
    <t>BARREUR JAUNE</t>
  </si>
  <si>
    <t>VNQR.</t>
  </si>
  <si>
    <t>RESULTATS</t>
  </si>
  <si>
    <t>Pénalités</t>
  </si>
  <si>
    <t>TOTAL</t>
  </si>
  <si>
    <t>G/C (%)</t>
  </si>
  <si>
    <t>PLACE</t>
  </si>
  <si>
    <t>Classement du RR</t>
  </si>
  <si>
    <t>Place</t>
  </si>
  <si>
    <t>Points</t>
  </si>
  <si>
    <t xml:space="preserve">Edition du : </t>
  </si>
  <si>
    <t>le Président du Comité de Course</t>
  </si>
  <si>
    <t>8 Equipages – 4 Bateaux</t>
  </si>
  <si>
    <t>Match</t>
  </si>
  <si>
    <t>U1</t>
  </si>
  <si>
    <t>U2</t>
  </si>
  <si>
    <t>Flight</t>
  </si>
  <si>
    <t>Flights</t>
  </si>
  <si>
    <t>Equipages</t>
  </si>
  <si>
    <t>Changes</t>
  </si>
  <si>
    <t>Bateaux</t>
  </si>
  <si>
    <t>Vnqrs</t>
  </si>
  <si>
    <t>départ &gt;&gt;&gt;&gt;&gt;</t>
  </si>
  <si>
    <t>in</t>
  </si>
  <si>
    <t>out</t>
  </si>
  <si>
    <t>Nombre d’équipages</t>
  </si>
  <si>
    <t>Nombre de Changements de Bateau</t>
  </si>
  <si>
    <t>Nombre de Courses courues</t>
  </si>
  <si>
    <t>sur</t>
  </si>
  <si>
    <t>5-1</t>
  </si>
  <si>
    <t>8-4</t>
  </si>
  <si>
    <t>4-1</t>
  </si>
  <si>
    <t>8-5</t>
  </si>
  <si>
    <t>1-8</t>
  </si>
  <si>
    <t>5-4</t>
  </si>
  <si>
    <t>2-7</t>
  </si>
  <si>
    <t>6-3</t>
  </si>
  <si>
    <t>6-2</t>
  </si>
  <si>
    <t>7-3</t>
  </si>
  <si>
    <t>3-2</t>
  </si>
  <si>
    <t>7-6</t>
  </si>
  <si>
    <t>1-7</t>
  </si>
  <si>
    <t>6-4</t>
  </si>
  <si>
    <t>1-6</t>
  </si>
  <si>
    <t>7-4</t>
  </si>
  <si>
    <t>7-5</t>
  </si>
  <si>
    <t>8-6</t>
  </si>
  <si>
    <t>6-5</t>
  </si>
  <si>
    <t>8-7</t>
  </si>
  <si>
    <t>2-8</t>
  </si>
  <si>
    <t>5-3</t>
  </si>
  <si>
    <t>5-2</t>
  </si>
  <si>
    <t>3-8</t>
  </si>
  <si>
    <t>3-1</t>
  </si>
  <si>
    <t>4-2</t>
  </si>
  <si>
    <t>2-1</t>
  </si>
  <si>
    <t>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</si>
</sst>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"/>
  </numFmts>
  <fonts count="16" x14ac:knownFonts="1">
    <font>
      <sz val="12"/>
      <color rgb="FF000000"/>
      <name val="Verdana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/>
      <sz val="9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/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i/>
      <sz val="13"/>
      <color rgb="FF000000"/>
      <name val="Arial"/>
      <family val="2"/>
      <charset val="1"/>
    </font>
    <font>
      <i/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b/>
      <i/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i/>
      <sz val="10"/>
      <color rgb="FFAB15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EDEDED"/>
        <bgColor rgb="FFFFFFFF"/>
      </patternFill>
    </fill>
    <fill>
      <patternFill patternType="solid">
        <fgColor rgb="FFAEFCFF"/>
        <bgColor rgb="FFCCFFFF"/>
      </patternFill>
    </fill>
    <fill>
      <patternFill patternType="solid">
        <fgColor rgb="FFFEF69A"/>
        <bgColor rgb="FFEDEDED"/>
      </patternFill>
    </fill>
    <fill>
      <patternFill patternType="solid">
        <fgColor rgb="FF999999"/>
        <bgColor rgb="FF808080"/>
      </patternFill>
    </fill>
    <fill>
      <patternFill patternType="solid">
        <fgColor rgb="FFBFBFBF"/>
        <bgColor rgb="FFCCCCCC"/>
      </patternFill>
    </fill>
  </fills>
  <borders count="67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515151"/>
      </bottom>
      <diagonal/>
    </border>
    <border>
      <left/>
      <right style="thin">
        <color rgb="FFFFFFFF"/>
      </right>
      <top style="thin">
        <color rgb="FFFFFFFF"/>
      </top>
      <bottom style="thin">
        <color rgb="FF51515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>
      <left/>
      <right style="thin">
        <color rgb="FF515151"/>
      </right>
      <top style="thin">
        <color rgb="FFFFFFFF"/>
      </top>
      <bottom style="thin">
        <color rgb="FF515151"/>
      </bottom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rgb="FF515151"/>
      </left>
      <right/>
      <top style="thin">
        <color rgb="FF515151"/>
      </top>
      <bottom style="thin">
        <color rgb="FF515151"/>
      </bottom>
      <diagonal/>
    </border>
    <border>
      <left/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rgb="FF515151"/>
      </left>
      <right/>
      <top style="thin">
        <color rgb="FF515151"/>
      </top>
      <bottom/>
      <diagonal/>
    </border>
    <border>
      <left/>
      <right style="thin">
        <color rgb="FF515151"/>
      </right>
      <top style="thin">
        <color rgb="FF515151"/>
      </top>
      <bottom/>
      <diagonal/>
    </border>
    <border>
      <left style="thin">
        <color rgb="FF515151"/>
      </left>
      <right/>
      <top/>
      <bottom/>
      <diagonal/>
    </border>
    <border>
      <left/>
      <right style="thin">
        <color rgb="FF515151"/>
      </right>
      <top/>
      <bottom/>
      <diagonal/>
    </border>
    <border>
      <left style="thin">
        <color rgb="FF515151"/>
      </left>
      <right/>
      <top/>
      <bottom style="thin">
        <color rgb="FF515151"/>
      </bottom>
      <diagonal/>
    </border>
    <border>
      <left/>
      <right style="thin">
        <color rgb="FF515151"/>
      </right>
      <top/>
      <bottom style="thin">
        <color rgb="FF515151"/>
      </bottom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>
      <left style="thin">
        <color rgb="FF515151"/>
      </left>
      <right style="thin">
        <color rgb="FF515151"/>
      </right>
      <top style="thin">
        <color rgb="FFFFFFFF"/>
      </top>
      <bottom/>
      <diagonal/>
    </border>
    <border>
      <left style="thin">
        <color rgb="FF515151"/>
      </left>
      <right style="thin">
        <color rgb="FF515151"/>
      </right>
      <top style="thin">
        <color rgb="FF515151"/>
      </top>
      <bottom/>
      <diagonal/>
    </border>
    <border>
      <left style="thin">
        <color rgb="FF515151"/>
      </left>
      <right style="thin">
        <color rgb="FF515151"/>
      </right>
      <top/>
      <bottom/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auto="1"/>
      </bottom>
      <diagonal/>
    </border>
    <border>
      <left style="thin">
        <color rgb="FF515151"/>
      </left>
      <right style="thin">
        <color rgb="FF515151"/>
      </right>
      <top style="thin">
        <color rgb="FFFFFFFF"/>
      </top>
      <bottom style="thin">
        <color auto="1"/>
      </bottom>
      <diagonal/>
    </border>
    <border>
      <left/>
      <right style="medium">
        <color auto="1"/>
      </right>
      <top/>
      <bottom style="medium">
        <color rgb="FF51515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FFFFFF"/>
      </right>
      <top style="medium">
        <color rgb="FF515151"/>
      </top>
      <bottom style="thin">
        <color rgb="FF515151"/>
      </bottom>
      <diagonal/>
    </border>
    <border>
      <left/>
      <right style="thin">
        <color rgb="FFFFFFFF"/>
      </right>
      <top style="medium">
        <color rgb="FF515151"/>
      </top>
      <bottom style="thin">
        <color rgb="FF51515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thin">
        <color rgb="FF515151"/>
      </top>
      <bottom style="thin">
        <color auto="1"/>
      </bottom>
      <diagonal/>
    </border>
    <border>
      <left/>
      <right style="thin">
        <color rgb="FFFFFFFF"/>
      </right>
      <top style="thin">
        <color rgb="FF51515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thin">
        <color auto="1"/>
      </top>
      <bottom style="medium">
        <color auto="1"/>
      </bottom>
      <diagonal/>
    </border>
    <border>
      <left/>
      <right style="thin">
        <color rgb="FFFFFFFF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>
      <left/>
      <right/>
      <top/>
      <bottom style="thin">
        <color rgb="FF515151"/>
      </bottom>
      <diagonal/>
    </border>
    <border>
      <left/>
      <right/>
      <top style="thin">
        <color rgb="FF515151"/>
      </top>
      <bottom/>
      <diagonal/>
    </border>
  </borders>
  <cellStyleXfs count="1">
    <xf numFmtId="0" fontId="0" fillId="0" borderId="0">
      <alignment vertical="top" wrapText="1"/>
    </xf>
  </cellStyleXfs>
  <cellXfs count="153">
    <xf numFmtId="0" fontId="0" fillId="0" borderId="0" xfId="0">
      <alignment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 applyProtection="1">
      <alignment horizontal="left" vertical="center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textRotation="90" wrapText="1"/>
    </xf>
    <xf numFmtId="1" fontId="5" fillId="0" borderId="27" xfId="0" applyNumberFormat="1" applyFont="1" applyBorder="1" applyAlignment="1">
      <alignment horizontal="center" vertical="center" textRotation="90" wrapText="1"/>
    </xf>
    <xf numFmtId="1" fontId="5" fillId="0" borderId="28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top" wrapText="1"/>
    </xf>
    <xf numFmtId="0" fontId="5" fillId="0" borderId="35" xfId="0" applyFont="1" applyBorder="1" applyAlignment="1">
      <alignment horizontal="right" vertical="center" wrapText="1"/>
    </xf>
    <xf numFmtId="0" fontId="5" fillId="0" borderId="36" xfId="0" applyFont="1" applyBorder="1" applyAlignment="1">
      <alignment horizontal="right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2" borderId="50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right" vertical="center" wrapText="1"/>
    </xf>
    <xf numFmtId="0" fontId="5" fillId="0" borderId="53" xfId="0" applyFont="1" applyBorder="1" applyAlignment="1">
      <alignment horizontal="right" vertical="center" wrapText="1"/>
    </xf>
    <xf numFmtId="0" fontId="5" fillId="0" borderId="54" xfId="0" applyFont="1" applyBorder="1" applyAlignment="1">
      <alignment horizontal="righ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6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" fillId="2" borderId="60" xfId="0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>
      <alignment vertical="top" wrapText="1"/>
    </xf>
    <xf numFmtId="0" fontId="2" fillId="0" borderId="6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63" xfId="0" applyFont="1" applyBorder="1" applyAlignment="1">
      <alignment vertical="top" wrapText="1"/>
    </xf>
    <xf numFmtId="0" fontId="2" fillId="0" borderId="2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" fillId="3" borderId="0" xfId="0" applyFont="1" applyFill="1" applyBorder="1" applyAlignment="1">
      <alignment horizontal="center" vertical="top" wrapText="1"/>
    </xf>
    <xf numFmtId="1" fontId="1" fillId="5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/>
    </xf>
    <xf numFmtId="0" fontId="13" fillId="0" borderId="14" xfId="0" applyFont="1" applyBorder="1" applyAlignment="1">
      <alignment horizontal="center" vertical="top"/>
    </xf>
    <xf numFmtId="1" fontId="1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/>
    </xf>
    <xf numFmtId="1" fontId="1" fillId="7" borderId="0" xfId="0" applyNumberFormat="1" applyFont="1" applyFill="1" applyBorder="1" applyAlignment="1" applyProtection="1">
      <alignment horizontal="center" vertical="top" wrapText="1"/>
      <protection locked="0"/>
    </xf>
    <xf numFmtId="1" fontId="1" fillId="7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vertical="top" wrapText="1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 applyProtection="1">
      <alignment vertical="top" wrapText="1"/>
    </xf>
    <xf numFmtId="1" fontId="1" fillId="0" borderId="15" xfId="0" applyNumberFormat="1" applyFont="1" applyBorder="1" applyAlignment="1" applyProtection="1">
      <alignment vertical="top" wrapText="1"/>
    </xf>
    <xf numFmtId="1" fontId="1" fillId="0" borderId="0" xfId="0" applyNumberFormat="1" applyFont="1" applyBorder="1" applyAlignment="1" applyProtection="1">
      <alignment horizontal="center" vertical="top" wrapText="1"/>
      <protection locked="0"/>
    </xf>
    <xf numFmtId="1" fontId="1" fillId="0" borderId="15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 applyProtection="1">
      <alignment horizontal="center" vertical="top" wrapText="1"/>
    </xf>
    <xf numFmtId="1" fontId="1" fillId="0" borderId="15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/>
    </xf>
    <xf numFmtId="0" fontId="1" fillId="0" borderId="6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66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  <xf numFmtId="164" fontId="13" fillId="5" borderId="0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AEFCFF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AB1500"/>
      <rgbColor rgb="FF993366"/>
      <rgbColor rgb="FF333399"/>
      <rgbColor rgb="FF51515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2"/>
  <sheetViews>
    <sheetView showGridLines="0" topLeftCell="A2" zoomScaleNormal="100" workbookViewId="0">
      <selection activeCell="A3" sqref="A3"/>
    </sheetView>
  </sheetViews>
  <sheetFormatPr baseColWidth="10" defaultColWidth="9.23046875" defaultRowHeight="16.2" x14ac:dyDescent="0.3"/>
  <cols>
    <col min="1" max="1" width="3.3046875" style="12" customWidth="1"/>
    <col min="2" max="2" width="4.69140625" style="12" customWidth="1"/>
    <col min="3" max="3" width="21.23046875" style="12" customWidth="1"/>
    <col min="4" max="5" width="1.07421875" style="12" customWidth="1"/>
    <col min="6" max="6" width="4.69140625" style="12" customWidth="1"/>
    <col min="7" max="7" width="21.23046875" style="12" customWidth="1"/>
    <col min="8" max="257" width="12.15234375" style="12" customWidth="1"/>
    <col min="258" max="1025" width="12.15234375" customWidth="1"/>
  </cols>
  <sheetData>
    <row r="1" spans="1:7" ht="163.19999999999999" customHeight="1" x14ac:dyDescent="0.3"/>
    <row r="2" spans="1:7" ht="15.9" customHeight="1" x14ac:dyDescent="0.3">
      <c r="A2" s="11" t="s">
        <v>0</v>
      </c>
      <c r="B2" s="11"/>
      <c r="C2" s="11"/>
      <c r="D2" s="13"/>
      <c r="E2" s="14"/>
      <c r="F2" s="15" t="s">
        <v>1</v>
      </c>
      <c r="G2" s="14"/>
    </row>
    <row r="3" spans="1:7" ht="16.5" customHeight="1" x14ac:dyDescent="0.3">
      <c r="A3" s="10">
        <v>42163</v>
      </c>
      <c r="B3" s="10"/>
      <c r="C3" s="16" t="s">
        <v>2</v>
      </c>
      <c r="D3" s="17"/>
      <c r="E3" s="18"/>
      <c r="F3" s="9" t="s">
        <v>3</v>
      </c>
      <c r="G3" s="9"/>
    </row>
    <row r="4" spans="1:7" ht="17.100000000000001" customHeight="1" x14ac:dyDescent="0.3">
      <c r="A4" s="19"/>
      <c r="B4" s="20" t="s">
        <v>4</v>
      </c>
      <c r="C4" s="20" t="s">
        <v>5</v>
      </c>
      <c r="D4" s="21"/>
      <c r="E4" s="22"/>
      <c r="F4" s="20" t="s">
        <v>6</v>
      </c>
      <c r="G4" s="20" t="s">
        <v>7</v>
      </c>
    </row>
    <row r="5" spans="1:7" ht="17.100000000000001" customHeight="1" x14ac:dyDescent="0.3">
      <c r="A5" s="23">
        <v>1</v>
      </c>
      <c r="B5" s="24"/>
      <c r="C5" s="25"/>
      <c r="D5" s="26"/>
      <c r="E5" s="27"/>
      <c r="F5" s="24"/>
      <c r="G5" s="28" t="str">
        <f t="shared" ref="G5:G12" si="0">IF(ISBLANK($C5),"",$C5)</f>
        <v/>
      </c>
    </row>
    <row r="6" spans="1:7" ht="17.100000000000001" customHeight="1" x14ac:dyDescent="0.3">
      <c r="A6" s="23">
        <v>2</v>
      </c>
      <c r="B6" s="24"/>
      <c r="C6" s="25"/>
      <c r="D6" s="29"/>
      <c r="E6" s="30"/>
      <c r="F6" s="31"/>
      <c r="G6" s="28" t="str">
        <f t="shared" si="0"/>
        <v/>
      </c>
    </row>
    <row r="7" spans="1:7" ht="17.100000000000001" customHeight="1" x14ac:dyDescent="0.3">
      <c r="A7" s="23">
        <v>3</v>
      </c>
      <c r="B7" s="24"/>
      <c r="C7" s="25"/>
      <c r="D7" s="29"/>
      <c r="E7" s="30"/>
      <c r="F7" s="31"/>
      <c r="G7" s="28" t="str">
        <f t="shared" si="0"/>
        <v/>
      </c>
    </row>
    <row r="8" spans="1:7" ht="17.100000000000001" customHeight="1" x14ac:dyDescent="0.3">
      <c r="A8" s="23">
        <v>4</v>
      </c>
      <c r="B8" s="24"/>
      <c r="C8" s="25"/>
      <c r="D8" s="29"/>
      <c r="E8" s="30"/>
      <c r="F8" s="24"/>
      <c r="G8" s="28" t="str">
        <f t="shared" si="0"/>
        <v/>
      </c>
    </row>
    <row r="9" spans="1:7" ht="17.100000000000001" customHeight="1" x14ac:dyDescent="0.3">
      <c r="A9" s="23">
        <v>5</v>
      </c>
      <c r="B9" s="24"/>
      <c r="C9" s="25"/>
      <c r="D9" s="29"/>
      <c r="E9" s="30"/>
      <c r="F9" s="24"/>
      <c r="G9" s="28" t="str">
        <f t="shared" si="0"/>
        <v/>
      </c>
    </row>
    <row r="10" spans="1:7" ht="17.100000000000001" customHeight="1" x14ac:dyDescent="0.3">
      <c r="A10" s="23">
        <v>6</v>
      </c>
      <c r="B10" s="24"/>
      <c r="C10" s="25"/>
      <c r="D10" s="29"/>
      <c r="E10" s="30"/>
      <c r="F10" s="31"/>
      <c r="G10" s="28" t="str">
        <f t="shared" si="0"/>
        <v/>
      </c>
    </row>
    <row r="11" spans="1:7" ht="17.100000000000001" customHeight="1" x14ac:dyDescent="0.3">
      <c r="A11" s="23">
        <v>7</v>
      </c>
      <c r="B11" s="24"/>
      <c r="C11" s="25"/>
      <c r="D11" s="29"/>
      <c r="E11" s="30"/>
      <c r="F11" s="31"/>
      <c r="G11" s="28" t="str">
        <f t="shared" si="0"/>
        <v/>
      </c>
    </row>
    <row r="12" spans="1:7" ht="17.100000000000001" customHeight="1" x14ac:dyDescent="0.3">
      <c r="A12" s="23">
        <v>8</v>
      </c>
      <c r="B12" s="24"/>
      <c r="C12" s="25"/>
      <c r="D12" s="32"/>
      <c r="E12" s="33"/>
      <c r="F12" s="24"/>
      <c r="G12" s="28" t="str">
        <f t="shared" si="0"/>
        <v/>
      </c>
    </row>
  </sheetData>
  <sheetProtection sheet="1" objects="1" scenarios="1" selectLockedCells="1"/>
  <mergeCells count="3">
    <mergeCell ref="A2:C2"/>
    <mergeCell ref="A3:B3"/>
    <mergeCell ref="F3:G3"/>
  </mergeCells>
  <pageMargins left="0.74791666666666701" right="0.74791666666666701" top="0.98402777777777795" bottom="0.5" header="0.51180555555555496" footer="0.51180555555555496"/>
  <pageSetup paperSize="9" scale="9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showGridLines="0" topLeftCell="A29" zoomScaleNormal="100" workbookViewId="0"/>
  </sheetViews>
  <sheetFormatPr baseColWidth="10" defaultColWidth="9.23046875" defaultRowHeight="16.2" x14ac:dyDescent="0.3"/>
  <cols>
    <col min="1" max="1" width="0.84375" style="12" customWidth="1"/>
    <col min="2" max="3" width="5.4609375" style="12" customWidth="1"/>
    <col min="4" max="4" width="1.07421875" style="12" customWidth="1"/>
    <col min="5" max="5" width="17.4609375" style="12" customWidth="1"/>
    <col min="6" max="6" width="2.61328125" style="12" customWidth="1"/>
    <col min="7" max="7" width="2.4609375" style="12" customWidth="1"/>
    <col min="8" max="8" width="17.4609375" style="12" customWidth="1"/>
    <col min="9" max="9" width="2.61328125" style="12" customWidth="1"/>
    <col min="10" max="10" width="1.07421875" style="12" customWidth="1"/>
    <col min="11" max="11" width="6.07421875" style="12" customWidth="1"/>
    <col min="12" max="257" width="8.921875" style="12" customWidth="1"/>
    <col min="258" max="1025" width="8.921875" customWidth="1"/>
  </cols>
  <sheetData>
    <row r="1" spans="2:11" ht="28.35" customHeight="1" x14ac:dyDescent="0.3"/>
    <row r="2" spans="2:11" ht="15.9" customHeight="1" x14ac:dyDescent="0.3">
      <c r="B2" s="8" t="s">
        <v>8</v>
      </c>
      <c r="C2" s="8"/>
      <c r="D2" s="8"/>
      <c r="E2" s="8"/>
      <c r="F2" s="8"/>
      <c r="G2" s="8"/>
      <c r="H2" s="8"/>
      <c r="I2" s="8"/>
      <c r="J2" s="8"/>
      <c r="K2" s="8"/>
    </row>
    <row r="3" spans="2:11" ht="15.3" customHeight="1" x14ac:dyDescent="0.3">
      <c r="B3" s="34" t="s">
        <v>9</v>
      </c>
      <c r="C3" s="34" t="s">
        <v>10</v>
      </c>
      <c r="D3" s="34"/>
      <c r="E3" s="35" t="s">
        <v>11</v>
      </c>
      <c r="F3" s="35" t="s">
        <v>6</v>
      </c>
      <c r="G3" s="34" t="s">
        <v>12</v>
      </c>
      <c r="H3" s="36" t="s">
        <v>13</v>
      </c>
      <c r="I3" s="36" t="s">
        <v>6</v>
      </c>
      <c r="J3" s="34"/>
      <c r="K3" s="34" t="s">
        <v>14</v>
      </c>
    </row>
    <row r="4" spans="2:11" ht="15.3" customHeight="1" x14ac:dyDescent="0.3">
      <c r="B4" s="37">
        <v>1</v>
      </c>
      <c r="C4" s="38">
        <v>1</v>
      </c>
      <c r="D4" s="37"/>
      <c r="E4" s="39" t="str">
        <f>INDEX(Participants!$G$5:$G$12,Calculs!$C23,1)</f>
        <v/>
      </c>
      <c r="F4" s="40" t="str">
        <f>IF(INDEX(Participants!$F$5:$F$12,Calculs!$M23,1)="","",INDEX(Participants!$F$5:$F$12,Calculs!$M23,1))</f>
        <v/>
      </c>
      <c r="G4" s="37"/>
      <c r="H4" s="39" t="str">
        <f>INDEX(Participants!$G$5:$G$12,Calculs!$D23,1)</f>
        <v/>
      </c>
      <c r="I4" s="40" t="str">
        <f>IF(INDEX(Participants!$F$5:$F$12,Calculs!$N23,1)="","",INDEX(Participants!$F$5:$F$12,Calculs!$N23,1))</f>
        <v/>
      </c>
      <c r="J4" s="37"/>
      <c r="K4" s="41"/>
    </row>
    <row r="5" spans="2:11" ht="15.3" customHeight="1" x14ac:dyDescent="0.3">
      <c r="B5" s="42"/>
      <c r="C5" s="38">
        <v>2</v>
      </c>
      <c r="D5" s="42"/>
      <c r="E5" s="39" t="str">
        <f>INDEX(Participants!$G$5:$G$12,Calculs!$C24,1)</f>
        <v/>
      </c>
      <c r="F5" s="40" t="str">
        <f>IF(INDEX(Participants!$F$5:$F$12,Calculs!$M24,1)="","",INDEX(Participants!$F$5:$F$12,Calculs!$M24,1))</f>
        <v/>
      </c>
      <c r="G5" s="42"/>
      <c r="H5" s="39" t="str">
        <f>INDEX(Participants!$G$5:$G$12,Calculs!$D24,1)</f>
        <v/>
      </c>
      <c r="I5" s="40" t="str">
        <f>IF(INDEX(Participants!$F$5:$F$12,Calculs!$N24,1)="","",INDEX(Participants!$F$5:$F$12,Calculs!$N24,1))</f>
        <v/>
      </c>
      <c r="J5" s="42"/>
      <c r="K5" s="41"/>
    </row>
    <row r="6" spans="2:11" ht="15.3" customHeight="1" x14ac:dyDescent="0.3">
      <c r="B6" s="34" t="s">
        <v>9</v>
      </c>
      <c r="C6" s="34" t="s">
        <v>10</v>
      </c>
      <c r="D6" s="34"/>
      <c r="E6" s="35" t="s">
        <v>11</v>
      </c>
      <c r="F6" s="35" t="s">
        <v>6</v>
      </c>
      <c r="G6" s="34" t="s">
        <v>12</v>
      </c>
      <c r="H6" s="36" t="s">
        <v>13</v>
      </c>
      <c r="I6" s="36" t="s">
        <v>6</v>
      </c>
      <c r="J6" s="34"/>
      <c r="K6" s="34" t="s">
        <v>14</v>
      </c>
    </row>
    <row r="7" spans="2:11" ht="15.3" customHeight="1" x14ac:dyDescent="0.3">
      <c r="B7" s="37">
        <v>2</v>
      </c>
      <c r="C7" s="38">
        <v>1</v>
      </c>
      <c r="D7" s="37"/>
      <c r="E7" s="39" t="str">
        <f>INDEX(Participants!$G$5:$G$12,Calculs!$C26,1)</f>
        <v/>
      </c>
      <c r="F7" s="40" t="str">
        <f>IF(INDEX(Participants!$F$5:$F$12,Calculs!$M26,1)="","",INDEX(Participants!$F$5:$F$12,Calculs!$M26,1))</f>
        <v/>
      </c>
      <c r="G7" s="37"/>
      <c r="H7" s="39" t="str">
        <f>INDEX(Participants!$G$5:$G$12,Calculs!$D26,1)</f>
        <v/>
      </c>
      <c r="I7" s="40" t="str">
        <f>IF(INDEX(Participants!$F$5:$F$12,Calculs!$N26,1)="","",INDEX(Participants!$F$5:$F$12,Calculs!$N26,1))</f>
        <v/>
      </c>
      <c r="J7" s="37"/>
      <c r="K7" s="41"/>
    </row>
    <row r="8" spans="2:11" ht="15.3" customHeight="1" x14ac:dyDescent="0.3">
      <c r="B8" s="42"/>
      <c r="C8" s="38">
        <v>2</v>
      </c>
      <c r="D8" s="42"/>
      <c r="E8" s="39" t="str">
        <f>INDEX(Participants!$G$5:$G$12,Calculs!$C27,1)</f>
        <v/>
      </c>
      <c r="F8" s="40" t="str">
        <f>IF(INDEX(Participants!$F$5:$F$12,Calculs!$M27,1)="","",INDEX(Participants!$F$5:$F$12,Calculs!$M27,1))</f>
        <v/>
      </c>
      <c r="G8" s="42"/>
      <c r="H8" s="39" t="str">
        <f>INDEX(Participants!$G$5:$G$12,Calculs!$D27,1)</f>
        <v/>
      </c>
      <c r="I8" s="40" t="str">
        <f>IF(INDEX(Participants!$F$5:$F$12,Calculs!$N27,1)="","",INDEX(Participants!$F$5:$F$12,Calculs!$N27,1))</f>
        <v/>
      </c>
      <c r="J8" s="42"/>
      <c r="K8" s="41"/>
    </row>
    <row r="9" spans="2:11" ht="15.3" customHeight="1" x14ac:dyDescent="0.3">
      <c r="B9" s="34" t="s">
        <v>9</v>
      </c>
      <c r="C9" s="34" t="s">
        <v>10</v>
      </c>
      <c r="D9" s="34"/>
      <c r="E9" s="35" t="s">
        <v>11</v>
      </c>
      <c r="F9" s="35" t="s">
        <v>6</v>
      </c>
      <c r="G9" s="34" t="s">
        <v>12</v>
      </c>
      <c r="H9" s="36" t="s">
        <v>13</v>
      </c>
      <c r="I9" s="36" t="s">
        <v>6</v>
      </c>
      <c r="J9" s="34"/>
      <c r="K9" s="34" t="s">
        <v>14</v>
      </c>
    </row>
    <row r="10" spans="2:11" ht="15.3" customHeight="1" x14ac:dyDescent="0.3">
      <c r="B10" s="37">
        <v>3</v>
      </c>
      <c r="C10" s="38">
        <v>1</v>
      </c>
      <c r="D10" s="37"/>
      <c r="E10" s="39" t="str">
        <f>INDEX(Participants!$G$5:$G$12,Calculs!$C29,1)</f>
        <v/>
      </c>
      <c r="F10" s="40" t="str">
        <f>IF(INDEX(Participants!$F$5:$F$12,Calculs!$M29,1)="","",INDEX(Participants!$F$5:$F$12,Calculs!$M29,1))</f>
        <v/>
      </c>
      <c r="G10" s="37"/>
      <c r="H10" s="39" t="str">
        <f>INDEX(Participants!$G$5:$G$12,Calculs!$D29,1)</f>
        <v/>
      </c>
      <c r="I10" s="40" t="str">
        <f>IF(INDEX(Participants!$F$5:$F$12,Calculs!$N29,1)="","",INDEX(Participants!$F$5:$F$12,Calculs!$N29,1))</f>
        <v/>
      </c>
      <c r="J10" s="37"/>
      <c r="K10" s="41"/>
    </row>
    <row r="11" spans="2:11" ht="15.3" customHeight="1" x14ac:dyDescent="0.3">
      <c r="B11" s="42"/>
      <c r="C11" s="38">
        <v>2</v>
      </c>
      <c r="D11" s="43"/>
      <c r="E11" s="39" t="str">
        <f>INDEX(Participants!$G$5:$G$12,Calculs!$C30,1)</f>
        <v/>
      </c>
      <c r="F11" s="40" t="str">
        <f>IF(INDEX(Participants!$F$5:$F$12,Calculs!$M30,1)="","",INDEX(Participants!$F$5:$F$12,Calculs!$M30,1))</f>
        <v/>
      </c>
      <c r="G11" s="42"/>
      <c r="H11" s="39" t="str">
        <f>INDEX(Participants!$G$5:$G$12,Calculs!$D30,1)</f>
        <v/>
      </c>
      <c r="I11" s="40" t="str">
        <f>IF(INDEX(Participants!$F$5:$F$12,Calculs!$N30,1)="","",INDEX(Participants!$F$5:$F$12,Calculs!$N30,1))</f>
        <v/>
      </c>
      <c r="J11" s="43"/>
      <c r="K11" s="41"/>
    </row>
    <row r="12" spans="2:11" ht="15.3" customHeight="1" x14ac:dyDescent="0.3">
      <c r="B12" s="34" t="s">
        <v>9</v>
      </c>
      <c r="C12" s="34" t="s">
        <v>10</v>
      </c>
      <c r="D12" s="34"/>
      <c r="E12" s="35" t="s">
        <v>11</v>
      </c>
      <c r="F12" s="35" t="s">
        <v>6</v>
      </c>
      <c r="G12" s="34" t="s">
        <v>12</v>
      </c>
      <c r="H12" s="36" t="s">
        <v>13</v>
      </c>
      <c r="I12" s="36" t="s">
        <v>6</v>
      </c>
      <c r="J12" s="34"/>
      <c r="K12" s="34" t="s">
        <v>14</v>
      </c>
    </row>
    <row r="13" spans="2:11" ht="15.3" customHeight="1" x14ac:dyDescent="0.3">
      <c r="B13" s="37">
        <v>4</v>
      </c>
      <c r="C13" s="38">
        <v>1</v>
      </c>
      <c r="D13" s="37"/>
      <c r="E13" s="39" t="str">
        <f>INDEX(Participants!$G$5:$G$12,Calculs!$C32,1)</f>
        <v/>
      </c>
      <c r="F13" s="44" t="str">
        <f>IF(INDEX(Participants!$F$5:$F$12,Calculs!$M32,1)="","",INDEX(Participants!$F$5:$F$12,Calculs!$M32,1))</f>
        <v/>
      </c>
      <c r="G13" s="37"/>
      <c r="H13" s="39" t="str">
        <f>INDEX(Participants!$G$5:$G$12,Calculs!$D32,1)</f>
        <v/>
      </c>
      <c r="I13" s="44" t="str">
        <f>IF(INDEX(Participants!$F$5:$F$12,Calculs!$N32,1)="","",INDEX(Participants!$F$5:$F$12,Calculs!$N32,1))</f>
        <v/>
      </c>
      <c r="J13" s="37"/>
      <c r="K13" s="41"/>
    </row>
    <row r="14" spans="2:11" ht="15.3" customHeight="1" x14ac:dyDescent="0.3">
      <c r="B14" s="42"/>
      <c r="C14" s="38">
        <v>2</v>
      </c>
      <c r="D14" s="42"/>
      <c r="E14" s="39" t="str">
        <f>INDEX(Participants!$G$5:$G$12,Calculs!$C33,1)</f>
        <v/>
      </c>
      <c r="F14" s="44" t="str">
        <f>IF(INDEX(Participants!$F$5:$F$12,Calculs!$M33,1)="","",INDEX(Participants!$F$5:$F$12,Calculs!$M33,1))</f>
        <v/>
      </c>
      <c r="G14" s="42"/>
      <c r="H14" s="39" t="str">
        <f>INDEX(Participants!$G$5:$G$12,Calculs!$D33,1)</f>
        <v/>
      </c>
      <c r="I14" s="44" t="str">
        <f>IF(INDEX(Participants!$F$5:$F$12,Calculs!$N33,1)="","",INDEX(Participants!$F$5:$F$12,Calculs!$N33,1))</f>
        <v/>
      </c>
      <c r="J14" s="42"/>
      <c r="K14" s="41"/>
    </row>
    <row r="15" spans="2:11" ht="15.3" customHeight="1" x14ac:dyDescent="0.3">
      <c r="B15" s="34" t="s">
        <v>9</v>
      </c>
      <c r="C15" s="34" t="s">
        <v>10</v>
      </c>
      <c r="D15" s="34"/>
      <c r="E15" s="35" t="s">
        <v>11</v>
      </c>
      <c r="F15" s="35" t="s">
        <v>6</v>
      </c>
      <c r="G15" s="34" t="s">
        <v>12</v>
      </c>
      <c r="H15" s="36" t="s">
        <v>13</v>
      </c>
      <c r="I15" s="36" t="s">
        <v>6</v>
      </c>
      <c r="J15" s="34"/>
      <c r="K15" s="34" t="s">
        <v>14</v>
      </c>
    </row>
    <row r="16" spans="2:11" ht="15.3" customHeight="1" x14ac:dyDescent="0.3">
      <c r="B16" s="37">
        <v>5</v>
      </c>
      <c r="C16" s="38">
        <v>1</v>
      </c>
      <c r="D16" s="37"/>
      <c r="E16" s="39" t="str">
        <f>INDEX(Participants!$G$5:$G$12,Calculs!$C35,1)</f>
        <v/>
      </c>
      <c r="F16" s="40" t="str">
        <f>IF(INDEX(Participants!$F$5:$F$12,Calculs!$M35,1)="","",INDEX(Participants!$F$5:$F$12,Calculs!$M35,1))</f>
        <v/>
      </c>
      <c r="G16" s="37"/>
      <c r="H16" s="39" t="str">
        <f>INDEX(Participants!$G$5:$G$12,Calculs!$D35,1)</f>
        <v/>
      </c>
      <c r="I16" s="40" t="str">
        <f>IF(INDEX(Participants!$F$5:$F$12,Calculs!$N35,1)="","",INDEX(Participants!$F$5:$F$12,Calculs!$N35,1))</f>
        <v/>
      </c>
      <c r="J16" s="37"/>
      <c r="K16" s="41"/>
    </row>
    <row r="17" spans="2:11" ht="15.3" customHeight="1" x14ac:dyDescent="0.3">
      <c r="B17" s="42"/>
      <c r="C17" s="38">
        <v>2</v>
      </c>
      <c r="D17" s="42"/>
      <c r="E17" s="39" t="str">
        <f>INDEX(Participants!$G$5:$G$12,Calculs!$C36,1)</f>
        <v/>
      </c>
      <c r="F17" s="40" t="str">
        <f>IF(INDEX(Participants!$F$5:$F$12,Calculs!$M36,1)="","",INDEX(Participants!$F$5:$F$12,Calculs!$M36,1))</f>
        <v/>
      </c>
      <c r="G17" s="42"/>
      <c r="H17" s="39" t="str">
        <f>INDEX(Participants!$G$5:$G$12,Calculs!$D36,1)</f>
        <v/>
      </c>
      <c r="I17" s="40" t="str">
        <f>IF(INDEX(Participants!$F$5:$F$12,Calculs!$N36,1)="","",INDEX(Participants!$F$5:$F$12,Calculs!$N36,1))</f>
        <v/>
      </c>
      <c r="J17" s="42"/>
      <c r="K17" s="41"/>
    </row>
    <row r="18" spans="2:11" ht="15.3" customHeight="1" x14ac:dyDescent="0.3">
      <c r="B18" s="34" t="s">
        <v>9</v>
      </c>
      <c r="C18" s="34" t="s">
        <v>10</v>
      </c>
      <c r="D18" s="34"/>
      <c r="E18" s="35" t="s">
        <v>11</v>
      </c>
      <c r="F18" s="35" t="s">
        <v>6</v>
      </c>
      <c r="G18" s="34" t="s">
        <v>12</v>
      </c>
      <c r="H18" s="36" t="s">
        <v>13</v>
      </c>
      <c r="I18" s="36" t="s">
        <v>6</v>
      </c>
      <c r="J18" s="34"/>
      <c r="K18" s="34" t="s">
        <v>14</v>
      </c>
    </row>
    <row r="19" spans="2:11" ht="15.3" customHeight="1" x14ac:dyDescent="0.3">
      <c r="B19" s="37">
        <v>6</v>
      </c>
      <c r="C19" s="38">
        <v>1</v>
      </c>
      <c r="D19" s="45"/>
      <c r="E19" s="39" t="str">
        <f>INDEX(Participants!$G$5:$G$12,Calculs!$C38,1)</f>
        <v/>
      </c>
      <c r="F19" s="40" t="str">
        <f>IF(INDEX(Participants!$F$5:$F$12,Calculs!$M38,1)="","",INDEX(Participants!$F$5:$F$12,Calculs!$M38,1))</f>
        <v/>
      </c>
      <c r="G19" s="45"/>
      <c r="H19" s="39" t="str">
        <f>INDEX(Participants!$G$5:$G$12,Calculs!$D38,1)</f>
        <v/>
      </c>
      <c r="I19" s="40" t="str">
        <f>IF(INDEX(Participants!$F$5:$F$12,Calculs!$N38,1)="","",INDEX(Participants!$F$5:$F$12,Calculs!$N38,1))</f>
        <v/>
      </c>
      <c r="J19" s="45"/>
      <c r="K19" s="41"/>
    </row>
    <row r="20" spans="2:11" ht="15.3" customHeight="1" x14ac:dyDescent="0.3">
      <c r="B20" s="43"/>
      <c r="C20" s="38">
        <v>2</v>
      </c>
      <c r="D20" s="46"/>
      <c r="E20" s="39" t="str">
        <f>INDEX(Participants!$G$5:$G$12,Calculs!$C39,1)</f>
        <v/>
      </c>
      <c r="F20" s="40" t="str">
        <f>IF(INDEX(Participants!$F$5:$F$12,Calculs!$M39,1)="","",INDEX(Participants!$F$5:$F$12,Calculs!$M39,1))</f>
        <v/>
      </c>
      <c r="G20" s="46"/>
      <c r="H20" s="39" t="str">
        <f>INDEX(Participants!$G$5:$G$12,Calculs!$D39,1)</f>
        <v/>
      </c>
      <c r="I20" s="40" t="str">
        <f>IF(INDEX(Participants!$F$5:$F$12,Calculs!$N39,1)="","",INDEX(Participants!$F$5:$F$12,Calculs!$N39,1))</f>
        <v/>
      </c>
      <c r="J20" s="46"/>
      <c r="K20" s="41"/>
    </row>
    <row r="21" spans="2:11" ht="15.3" customHeight="1" x14ac:dyDescent="0.3">
      <c r="B21" s="34" t="s">
        <v>9</v>
      </c>
      <c r="C21" s="34" t="s">
        <v>10</v>
      </c>
      <c r="D21" s="34"/>
      <c r="E21" s="35" t="s">
        <v>11</v>
      </c>
      <c r="F21" s="35" t="s">
        <v>6</v>
      </c>
      <c r="G21" s="34" t="s">
        <v>12</v>
      </c>
      <c r="H21" s="36" t="s">
        <v>13</v>
      </c>
      <c r="I21" s="36" t="s">
        <v>6</v>
      </c>
      <c r="J21" s="34"/>
      <c r="K21" s="34" t="s">
        <v>14</v>
      </c>
    </row>
    <row r="22" spans="2:11" ht="15.3" customHeight="1" x14ac:dyDescent="0.3">
      <c r="B22" s="37">
        <v>7</v>
      </c>
      <c r="C22" s="38">
        <v>1</v>
      </c>
      <c r="D22" s="45"/>
      <c r="E22" s="39" t="str">
        <f>INDEX(Participants!$G$5:$G$12,Calculs!$C41,1)</f>
        <v/>
      </c>
      <c r="F22" s="40" t="str">
        <f>IF(INDEX(Participants!$F$5:$F$12,Calculs!$M41,1)="","",INDEX(Participants!$F$5:$F$12,Calculs!$M41,1))</f>
        <v/>
      </c>
      <c r="G22" s="45"/>
      <c r="H22" s="39" t="str">
        <f>INDEX(Participants!$G$5:$G$12,Calculs!$D41,1)</f>
        <v/>
      </c>
      <c r="I22" s="44" t="str">
        <f>IF(INDEX(Participants!$F$5:$F$12,Calculs!$N41,1)="","",INDEX(Participants!$F$5:$F$12,Calculs!$N41,1))</f>
        <v/>
      </c>
      <c r="J22" s="45"/>
      <c r="K22" s="41"/>
    </row>
    <row r="23" spans="2:11" ht="15.3" customHeight="1" x14ac:dyDescent="0.3">
      <c r="B23" s="43"/>
      <c r="C23" s="38">
        <v>2</v>
      </c>
      <c r="D23" s="46"/>
      <c r="E23" s="39" t="str">
        <f>INDEX(Participants!$G$5:$G$12,Calculs!$C42,1)</f>
        <v/>
      </c>
      <c r="F23" s="44" t="str">
        <f>IF(INDEX(Participants!$F$5:$F$12,Calculs!$M42,1)="","",INDEX(Participants!$F$5:$F$12,Calculs!$M42,1))</f>
        <v/>
      </c>
      <c r="G23" s="46"/>
      <c r="H23" s="39" t="str">
        <f>INDEX(Participants!$G$5:$G$12,Calculs!$D42,1)</f>
        <v/>
      </c>
      <c r="I23" s="40" t="str">
        <f ca="1">IF(INDEX(Participants!$F$5:$F$12,Calculs!$N42,1)="","",INDEX(Participants!$F$5:$F$12,Calculs!$N42,1))</f>
        <v/>
      </c>
      <c r="J23" s="46"/>
      <c r="K23" s="41"/>
    </row>
    <row r="24" spans="2:11" ht="15.3" customHeight="1" x14ac:dyDescent="0.3">
      <c r="B24" s="34" t="s">
        <v>9</v>
      </c>
      <c r="C24" s="34" t="s">
        <v>10</v>
      </c>
      <c r="D24" s="34"/>
      <c r="E24" s="35" t="s">
        <v>11</v>
      </c>
      <c r="F24" s="35" t="s">
        <v>6</v>
      </c>
      <c r="G24" s="34" t="s">
        <v>12</v>
      </c>
      <c r="H24" s="36" t="s">
        <v>13</v>
      </c>
      <c r="I24" s="36" t="s">
        <v>6</v>
      </c>
      <c r="J24" s="34"/>
      <c r="K24" s="34" t="s">
        <v>14</v>
      </c>
    </row>
    <row r="25" spans="2:11" ht="15.3" customHeight="1" x14ac:dyDescent="0.3">
      <c r="B25" s="37">
        <v>8</v>
      </c>
      <c r="C25" s="38">
        <v>1</v>
      </c>
      <c r="D25" s="45"/>
      <c r="E25" s="39" t="str">
        <f>INDEX(Participants!$G$5:$G$12,Calculs!$C44,1)</f>
        <v/>
      </c>
      <c r="F25" s="40" t="str">
        <f>IF(INDEX(Participants!$F$5:$F$12,Calculs!$M44,1)="","",INDEX(Participants!$F$5:$F$12,Calculs!$M44,1))</f>
        <v/>
      </c>
      <c r="G25" s="45"/>
      <c r="H25" s="39" t="str">
        <f>INDEX(Participants!$G$5:$G$12,Calculs!$D44,1)</f>
        <v/>
      </c>
      <c r="I25" s="40" t="str">
        <f ca="1">IF(INDEX(Participants!$F$5:$F$12,Calculs!$N44,1)="","",INDEX(Participants!$F$5:$F$12,Calculs!$N44,1))</f>
        <v/>
      </c>
      <c r="J25" s="45"/>
      <c r="K25" s="41"/>
    </row>
    <row r="26" spans="2:11" ht="15.3" customHeight="1" x14ac:dyDescent="0.3">
      <c r="B26" s="43"/>
      <c r="C26" s="38">
        <v>2</v>
      </c>
      <c r="D26" s="46"/>
      <c r="E26" s="39" t="str">
        <f>INDEX(Participants!$G$5:$G$12,Calculs!$C45,1)</f>
        <v/>
      </c>
      <c r="F26" s="40" t="str">
        <f>IF(INDEX(Participants!$F$5:$F$12,Calculs!$M45,1)="","",INDEX(Participants!$F$5:$F$12,Calculs!$M45,1))</f>
        <v/>
      </c>
      <c r="G26" s="46"/>
      <c r="H26" s="39" t="str">
        <f>INDEX(Participants!$G$5:$G$12,Calculs!$D45,1)</f>
        <v/>
      </c>
      <c r="I26" s="40" t="str">
        <f>IF(INDEX(Participants!$F$5:$F$12,Calculs!$N45,1)="","",INDEX(Participants!$F$5:$F$12,Calculs!$N45,1))</f>
        <v/>
      </c>
      <c r="J26" s="46"/>
      <c r="K26" s="41"/>
    </row>
    <row r="27" spans="2:11" ht="15.3" customHeight="1" x14ac:dyDescent="0.3">
      <c r="B27" s="34" t="s">
        <v>9</v>
      </c>
      <c r="C27" s="34" t="s">
        <v>10</v>
      </c>
      <c r="D27" s="34"/>
      <c r="E27" s="35" t="s">
        <v>11</v>
      </c>
      <c r="F27" s="35" t="s">
        <v>6</v>
      </c>
      <c r="G27" s="34" t="s">
        <v>12</v>
      </c>
      <c r="H27" s="36" t="s">
        <v>13</v>
      </c>
      <c r="I27" s="36" t="s">
        <v>6</v>
      </c>
      <c r="J27" s="34"/>
      <c r="K27" s="34" t="s">
        <v>14</v>
      </c>
    </row>
    <row r="28" spans="2:11" ht="15.3" customHeight="1" x14ac:dyDescent="0.3">
      <c r="B28" s="37">
        <v>9</v>
      </c>
      <c r="C28" s="38">
        <v>1</v>
      </c>
      <c r="D28" s="45"/>
      <c r="E28" s="39" t="str">
        <f>INDEX(Participants!$G$5:$G$12,Calculs!$C47,1)</f>
        <v/>
      </c>
      <c r="F28" s="40" t="str">
        <f ca="1">IF(INDEX(Participants!$F$5:$F$12,Calculs!$M47,1)="","",INDEX(Participants!$F$5:$F$12,Calculs!$M47,1))</f>
        <v/>
      </c>
      <c r="G28" s="45"/>
      <c r="H28" s="39" t="str">
        <f>INDEX(Participants!$G$5:$G$12,Calculs!$D47,1)</f>
        <v/>
      </c>
      <c r="I28" s="44" t="str">
        <f>IF(INDEX(Participants!$F$5:$F$12,Calculs!$N47,1)="","",INDEX(Participants!$F$5:$F$12,Calculs!$N47,1))</f>
        <v/>
      </c>
      <c r="J28" s="45"/>
      <c r="K28" s="41"/>
    </row>
    <row r="29" spans="2:11" ht="15.3" customHeight="1" x14ac:dyDescent="0.3">
      <c r="B29" s="43"/>
      <c r="C29" s="38">
        <v>2</v>
      </c>
      <c r="D29" s="46"/>
      <c r="E29" s="39" t="str">
        <f>INDEX(Participants!$G$5:$G$12,Calculs!$C48,1)</f>
        <v/>
      </c>
      <c r="F29" s="44" t="str">
        <f>IF(INDEX(Participants!$F$5:$F$12,Calculs!$M48,1)="","",INDEX(Participants!$F$5:$F$12,Calculs!$M48,1))</f>
        <v/>
      </c>
      <c r="G29" s="46"/>
      <c r="H29" s="39" t="str">
        <f>INDEX(Participants!$G$5:$G$12,Calculs!$D48,1)</f>
        <v/>
      </c>
      <c r="I29" s="40" t="str">
        <f ca="1">IF(INDEX(Participants!$F$5:$F$12,Calculs!$N48,1)="","",INDEX(Participants!$F$5:$F$12,Calculs!$N48,1))</f>
        <v/>
      </c>
      <c r="J29" s="46"/>
      <c r="K29" s="41"/>
    </row>
    <row r="30" spans="2:11" ht="15.3" customHeight="1" x14ac:dyDescent="0.3">
      <c r="B30" s="34" t="s">
        <v>9</v>
      </c>
      <c r="C30" s="34" t="s">
        <v>10</v>
      </c>
      <c r="D30" s="34"/>
      <c r="E30" s="35" t="s">
        <v>11</v>
      </c>
      <c r="F30" s="35" t="s">
        <v>6</v>
      </c>
      <c r="G30" s="34" t="s">
        <v>12</v>
      </c>
      <c r="H30" s="36" t="s">
        <v>13</v>
      </c>
      <c r="I30" s="36" t="s">
        <v>6</v>
      </c>
      <c r="J30" s="34"/>
      <c r="K30" s="34" t="s">
        <v>14</v>
      </c>
    </row>
    <row r="31" spans="2:11" ht="15.3" customHeight="1" x14ac:dyDescent="0.3">
      <c r="B31" s="47">
        <v>10</v>
      </c>
      <c r="C31" s="48">
        <v>1</v>
      </c>
      <c r="D31" s="48"/>
      <c r="E31" s="39" t="str">
        <f>INDEX(Participants!$G$5:$G$12,Calculs!$C50,1)</f>
        <v/>
      </c>
      <c r="F31" s="40" t="str">
        <f>IF(INDEX(Participants!$F$5:$F$12,Calculs!$M50,1)="","",INDEX(Participants!$F$5:$F$12,Calculs!$M50,1))</f>
        <v/>
      </c>
      <c r="G31" s="48"/>
      <c r="H31" s="39" t="str">
        <f>INDEX(Participants!$G$5:$G$12,Calculs!$D50,1)</f>
        <v/>
      </c>
      <c r="I31" s="40" t="str">
        <f ca="1">IF(INDEX(Participants!$F$5:$F$12,Calculs!$N50,1)="","",INDEX(Participants!$F$5:$F$12,Calculs!$N50,1))</f>
        <v/>
      </c>
      <c r="J31" s="48"/>
      <c r="K31" s="49"/>
    </row>
    <row r="32" spans="2:11" ht="15.3" customHeight="1" x14ac:dyDescent="0.3">
      <c r="B32" s="43"/>
      <c r="C32" s="38">
        <v>2</v>
      </c>
      <c r="D32" s="46"/>
      <c r="E32" s="39" t="str">
        <f>INDEX(Participants!$G$5:$G$12,Calculs!$C51,1)</f>
        <v/>
      </c>
      <c r="F32" s="40" t="str">
        <f ca="1">IF(INDEX(Participants!$F$5:$F$12,Calculs!$M51,1)="","",INDEX(Participants!$F$5:$F$12,Calculs!$M51,1))</f>
        <v/>
      </c>
      <c r="G32" s="46"/>
      <c r="H32" s="39" t="str">
        <f>INDEX(Participants!$G$5:$G$12,Calculs!$D51,1)</f>
        <v/>
      </c>
      <c r="I32" s="40" t="str">
        <f>IF(INDEX(Participants!$F$5:$F$12,Calculs!$N51,1)="","",INDEX(Participants!$F$5:$F$12,Calculs!$N51,1))</f>
        <v/>
      </c>
      <c r="J32" s="46"/>
      <c r="K32" s="41"/>
    </row>
    <row r="33" spans="2:11" ht="15.3" customHeight="1" x14ac:dyDescent="0.3">
      <c r="B33" s="34" t="s">
        <v>9</v>
      </c>
      <c r="C33" s="34" t="s">
        <v>10</v>
      </c>
      <c r="D33" s="34"/>
      <c r="E33" s="35" t="s">
        <v>11</v>
      </c>
      <c r="F33" s="35" t="s">
        <v>6</v>
      </c>
      <c r="G33" s="34" t="s">
        <v>12</v>
      </c>
      <c r="H33" s="36" t="s">
        <v>13</v>
      </c>
      <c r="I33" s="36" t="s">
        <v>6</v>
      </c>
      <c r="J33" s="34"/>
      <c r="K33" s="34" t="s">
        <v>14</v>
      </c>
    </row>
    <row r="34" spans="2:11" ht="15.3" customHeight="1" x14ac:dyDescent="0.3">
      <c r="B34" s="37">
        <v>11</v>
      </c>
      <c r="C34" s="38">
        <v>1</v>
      </c>
      <c r="D34" s="45"/>
      <c r="E34" s="39" t="str">
        <f>INDEX(Participants!$G$5:$G$12,Calculs!$C53,1)</f>
        <v/>
      </c>
      <c r="F34" s="40" t="str">
        <f>IF(INDEX(Participants!$F$5:$F$12,Calculs!$M53,1)="","",INDEX(Participants!$F$5:$F$12,Calculs!$M53,1))</f>
        <v/>
      </c>
      <c r="G34" s="45"/>
      <c r="H34" s="39" t="str">
        <f>INDEX(Participants!$G$5:$G$12,Calculs!$D53,1)</f>
        <v/>
      </c>
      <c r="I34" s="44" t="str">
        <f ca="1">IF(INDEX(Participants!$F$5:$F$12,Calculs!$N53,1)="","",INDEX(Participants!$F$5:$F$12,Calculs!$N53,1))</f>
        <v/>
      </c>
      <c r="J34" s="45"/>
      <c r="K34" s="41"/>
    </row>
    <row r="35" spans="2:11" ht="15.3" customHeight="1" x14ac:dyDescent="0.3">
      <c r="B35" s="43"/>
      <c r="C35" s="38">
        <v>2</v>
      </c>
      <c r="D35" s="46"/>
      <c r="E35" s="39" t="str">
        <f>INDEX(Participants!$G$5:$G$12,Calculs!$C54,1)</f>
        <v/>
      </c>
      <c r="F35" s="44" t="str">
        <f ca="1">IF(INDEX(Participants!$F$5:$F$12,Calculs!$M54,1)="","",INDEX(Participants!$F$5:$F$12,Calculs!$M54,1))</f>
        <v/>
      </c>
      <c r="G35" s="46"/>
      <c r="H35" s="39" t="str">
        <f>INDEX(Participants!$G$5:$G$12,Calculs!$D54,1)</f>
        <v/>
      </c>
      <c r="I35" s="40" t="str">
        <f>IF(INDEX(Participants!$F$5:$F$12,Calculs!$N54,1)="","",INDEX(Participants!$F$5:$F$12,Calculs!$N54,1))</f>
        <v/>
      </c>
      <c r="J35" s="46"/>
      <c r="K35" s="41"/>
    </row>
    <row r="36" spans="2:11" ht="15.3" customHeight="1" x14ac:dyDescent="0.3">
      <c r="B36" s="34" t="s">
        <v>9</v>
      </c>
      <c r="C36" s="34" t="s">
        <v>10</v>
      </c>
      <c r="D36" s="34"/>
      <c r="E36" s="35" t="s">
        <v>11</v>
      </c>
      <c r="F36" s="35" t="s">
        <v>6</v>
      </c>
      <c r="G36" s="34" t="s">
        <v>12</v>
      </c>
      <c r="H36" s="36" t="s">
        <v>13</v>
      </c>
      <c r="I36" s="36" t="s">
        <v>6</v>
      </c>
      <c r="J36" s="34"/>
      <c r="K36" s="34" t="s">
        <v>14</v>
      </c>
    </row>
    <row r="37" spans="2:11" ht="15.3" customHeight="1" x14ac:dyDescent="0.3">
      <c r="B37" s="37">
        <v>12</v>
      </c>
      <c r="C37" s="38">
        <v>1</v>
      </c>
      <c r="D37" s="45"/>
      <c r="E37" s="39" t="str">
        <f>INDEX(Participants!$G$5:$G$12,Calculs!$C56,1)</f>
        <v/>
      </c>
      <c r="F37" s="40" t="str">
        <f>IF(INDEX(Participants!$F$5:$F$12,Calculs!$M56,1)="","",INDEX(Participants!$F$5:$F$12,Calculs!$M56,1))</f>
        <v/>
      </c>
      <c r="G37" s="45"/>
      <c r="H37" s="39" t="str">
        <f>INDEX(Participants!$G$5:$G$12,Calculs!$D56,1)</f>
        <v/>
      </c>
      <c r="I37" s="40" t="str">
        <f ca="1">IF(INDEX(Participants!$F$5:$F$12,Calculs!$N56,1)="","",INDEX(Participants!$F$5:$F$12,Calculs!$N56,1))</f>
        <v/>
      </c>
      <c r="J37" s="45"/>
      <c r="K37" s="41"/>
    </row>
    <row r="38" spans="2:11" ht="15.3" customHeight="1" x14ac:dyDescent="0.3">
      <c r="B38" s="43"/>
      <c r="C38" s="38">
        <v>2</v>
      </c>
      <c r="D38" s="46"/>
      <c r="E38" s="39" t="str">
        <f>INDEX(Participants!$G$5:$G$12,Calculs!$C57,1)</f>
        <v/>
      </c>
      <c r="F38" s="40" t="str">
        <f ca="1">IF(INDEX(Participants!$F$5:$F$12,Calculs!$M57,1)="","",INDEX(Participants!$F$5:$F$12,Calculs!$M57,1))</f>
        <v/>
      </c>
      <c r="G38" s="46"/>
      <c r="H38" s="39" t="str">
        <f>INDEX(Participants!$G$5:$G$12,Calculs!$D57,1)</f>
        <v/>
      </c>
      <c r="I38" s="40" t="str">
        <f>IF(INDEX(Participants!$F$5:$F$12,Calculs!$N57,1)="","",INDEX(Participants!$F$5:$F$12,Calculs!$N57,1))</f>
        <v/>
      </c>
      <c r="J38" s="46"/>
      <c r="K38" s="41"/>
    </row>
    <row r="39" spans="2:11" ht="15.3" customHeight="1" x14ac:dyDescent="0.3">
      <c r="B39" s="34" t="s">
        <v>9</v>
      </c>
      <c r="C39" s="34" t="s">
        <v>10</v>
      </c>
      <c r="D39" s="34"/>
      <c r="E39" s="35" t="s">
        <v>11</v>
      </c>
      <c r="F39" s="35" t="s">
        <v>6</v>
      </c>
      <c r="G39" s="34" t="s">
        <v>12</v>
      </c>
      <c r="H39" s="36" t="s">
        <v>13</v>
      </c>
      <c r="I39" s="36" t="s">
        <v>6</v>
      </c>
      <c r="J39" s="34"/>
      <c r="K39" s="34" t="s">
        <v>14</v>
      </c>
    </row>
    <row r="40" spans="2:11" ht="15.3" customHeight="1" x14ac:dyDescent="0.3">
      <c r="B40" s="37">
        <v>13</v>
      </c>
      <c r="C40" s="38">
        <v>1</v>
      </c>
      <c r="D40" s="45"/>
      <c r="E40" s="39" t="str">
        <f>INDEX(Participants!$G$5:$G$12,Calculs!$C59,1)</f>
        <v/>
      </c>
      <c r="F40" s="44" t="str">
        <f>IF(INDEX(Participants!$F$5:$F$12,Calculs!$M59,1)="","",INDEX(Participants!$F$5:$F$12,Calculs!$M59,1))</f>
        <v/>
      </c>
      <c r="G40" s="45"/>
      <c r="H40" s="39" t="str">
        <f>INDEX(Participants!$G$5:$G$12,Calculs!$D59,1)</f>
        <v/>
      </c>
      <c r="I40" s="40" t="str">
        <f ca="1">IF(INDEX(Participants!$F$5:$F$12,Calculs!$N59,1)="","",INDEX(Participants!$F$5:$F$12,Calculs!$N59,1))</f>
        <v/>
      </c>
      <c r="J40" s="45"/>
      <c r="K40" s="41"/>
    </row>
    <row r="41" spans="2:11" ht="15.3" customHeight="1" x14ac:dyDescent="0.3">
      <c r="B41" s="43"/>
      <c r="C41" s="38">
        <v>2</v>
      </c>
      <c r="D41" s="46"/>
      <c r="E41" s="39" t="str">
        <f>INDEX(Participants!$G$5:$G$12,Calculs!$C60,1)</f>
        <v/>
      </c>
      <c r="F41" s="40" t="str">
        <f ca="1">IF(INDEX(Participants!$F$5:$F$12,Calculs!$M60,1)="","",INDEX(Participants!$F$5:$F$12,Calculs!$M60,1))</f>
        <v/>
      </c>
      <c r="G41" s="46"/>
      <c r="H41" s="39" t="str">
        <f>INDEX(Participants!$G$5:$G$12,Calculs!$D60,1)</f>
        <v/>
      </c>
      <c r="I41" s="44" t="str">
        <f>IF(INDEX(Participants!$F$5:$F$12,Calculs!$N60,1)="","",INDEX(Participants!$F$5:$F$12,Calculs!$N60,1))</f>
        <v/>
      </c>
      <c r="J41" s="46"/>
      <c r="K41" s="41"/>
    </row>
    <row r="42" spans="2:11" ht="15.3" customHeight="1" x14ac:dyDescent="0.3">
      <c r="B42" s="34" t="s">
        <v>9</v>
      </c>
      <c r="C42" s="34" t="s">
        <v>10</v>
      </c>
      <c r="D42" s="34"/>
      <c r="E42" s="35" t="s">
        <v>11</v>
      </c>
      <c r="F42" s="35" t="s">
        <v>6</v>
      </c>
      <c r="G42" s="34" t="s">
        <v>12</v>
      </c>
      <c r="H42" s="36" t="s">
        <v>13</v>
      </c>
      <c r="I42" s="36" t="s">
        <v>6</v>
      </c>
      <c r="J42" s="34"/>
      <c r="K42" s="34" t="s">
        <v>14</v>
      </c>
    </row>
    <row r="43" spans="2:11" ht="15.3" customHeight="1" x14ac:dyDescent="0.3">
      <c r="B43" s="37">
        <v>14</v>
      </c>
      <c r="C43" s="38">
        <v>1</v>
      </c>
      <c r="D43" s="45"/>
      <c r="E43" s="39" t="str">
        <f>INDEX(Participants!$G$5:$G$12,Calculs!$C62,1)</f>
        <v/>
      </c>
      <c r="F43" s="40" t="str">
        <f ca="1">IF(INDEX(Participants!$F$5:$F$12,Calculs!$M62,1)="","",INDEX(Participants!$F$5:$F$12,Calculs!$M62,1))</f>
        <v/>
      </c>
      <c r="G43" s="45"/>
      <c r="H43" s="39" t="str">
        <f>INDEX(Participants!$G$5:$G$12,Calculs!$D62,1)</f>
        <v/>
      </c>
      <c r="I43" s="40" t="str">
        <f>IF(INDEX(Participants!$F$5:$F$12,Calculs!$N62,1)="","",INDEX(Participants!$F$5:$F$12,Calculs!$N62,1))</f>
        <v/>
      </c>
      <c r="J43" s="45"/>
      <c r="K43" s="41"/>
    </row>
    <row r="44" spans="2:11" ht="15.3" customHeight="1" x14ac:dyDescent="0.3">
      <c r="B44" s="50"/>
      <c r="C44" s="38">
        <v>2</v>
      </c>
      <c r="D44" s="50"/>
      <c r="E44" s="39" t="str">
        <f>INDEX(Participants!$G$5:$G$12,Calculs!$C63,1)</f>
        <v/>
      </c>
      <c r="F44" s="40" t="str">
        <f>IF(INDEX(Participants!$F$5:$F$12,Calculs!$M63,1)="","",INDEX(Participants!$F$5:$F$12,Calculs!$M63,1))</f>
        <v/>
      </c>
      <c r="G44" s="50"/>
      <c r="H44" s="39" t="str">
        <f>INDEX(Participants!$G$5:$G$12,Calculs!$D63,1)</f>
        <v/>
      </c>
      <c r="I44" s="40" t="str">
        <f ca="1">IF(INDEX(Participants!$F$5:$F$12,Calculs!$N63,1)="","",INDEX(Participants!$F$5:$F$12,Calculs!$N63,1))</f>
        <v/>
      </c>
      <c r="J44" s="50"/>
      <c r="K44" s="41"/>
    </row>
  </sheetData>
  <sheetProtection sheet="1" objects="1" scenarios="1" selectLockedCells="1"/>
  <mergeCells count="1">
    <mergeCell ref="B2:K2"/>
  </mergeCells>
  <dataValidations count="1">
    <dataValidation type="list" operator="equal" allowBlank="1" showErrorMessage="1" sqref="K4:K5 K7:K8 K10:K11 K13:K14 K16:K17 K19:K20 K22:K23 K25:K26 K28:K29 K31:K32 K34:K35 K37:K38 K40:K41 K43:K44">
      <formula1>"B,J"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2"/>
  <sheetViews>
    <sheetView showGridLines="0" tabSelected="1" topLeftCell="A2" zoomScaleNormal="100" workbookViewId="0">
      <selection activeCell="L3" sqref="L3"/>
    </sheetView>
  </sheetViews>
  <sheetFormatPr baseColWidth="10" defaultColWidth="9.23046875" defaultRowHeight="16.2" x14ac:dyDescent="0.3"/>
  <cols>
    <col min="1" max="1" width="3.15234375" style="12" customWidth="1"/>
    <col min="2" max="2" width="21" style="12" customWidth="1"/>
    <col min="3" max="3" width="1.4609375" style="12" customWidth="1"/>
    <col min="4" max="11" width="2.61328125" style="12" customWidth="1"/>
    <col min="12" max="12" width="4.15234375" style="12" customWidth="1"/>
    <col min="13" max="13" width="5.921875" style="12" customWidth="1"/>
    <col min="14" max="14" width="5.23046875" style="12" customWidth="1"/>
    <col min="15" max="15" width="5.921875" style="12" customWidth="1"/>
    <col min="16" max="19" width="10.921875" style="12" hidden="1" customWidth="1"/>
    <col min="20" max="20" width="3.53515625" style="12" customWidth="1"/>
    <col min="21" max="249" width="12.15234375" style="12" customWidth="1"/>
    <col min="250" max="1016" width="12.15234375" customWidth="1"/>
    <col min="1017" max="1025" width="8.3828125" customWidth="1"/>
  </cols>
  <sheetData>
    <row r="1" spans="2:20" ht="127.2" customHeight="1" x14ac:dyDescent="0.3"/>
    <row r="2" spans="2:20" ht="150.30000000000001" customHeight="1" x14ac:dyDescent="0.3">
      <c r="B2" s="7" t="s">
        <v>15</v>
      </c>
      <c r="C2" s="7"/>
      <c r="D2" s="51" t="str">
        <f>$B3</f>
        <v/>
      </c>
      <c r="E2" s="52" t="str">
        <f>$B4</f>
        <v/>
      </c>
      <c r="F2" s="52" t="str">
        <f>$B5</f>
        <v/>
      </c>
      <c r="G2" s="52" t="str">
        <f>$B6</f>
        <v/>
      </c>
      <c r="H2" s="52" t="str">
        <f>$B7</f>
        <v/>
      </c>
      <c r="I2" s="52" t="str">
        <f>$B8</f>
        <v/>
      </c>
      <c r="J2" s="52" t="str">
        <f>$B9</f>
        <v/>
      </c>
      <c r="K2" s="53" t="str">
        <f>$B10</f>
        <v/>
      </c>
      <c r="L2" s="54" t="s">
        <v>16</v>
      </c>
      <c r="M2" s="55" t="s">
        <v>17</v>
      </c>
      <c r="N2" s="56" t="s">
        <v>18</v>
      </c>
      <c r="O2" s="57" t="s">
        <v>19</v>
      </c>
      <c r="P2" s="58"/>
      <c r="Q2" s="59"/>
      <c r="R2" s="59"/>
      <c r="S2" s="59" t="s">
        <v>20</v>
      </c>
      <c r="T2" s="60"/>
    </row>
    <row r="3" spans="2:20" ht="20.100000000000001" customHeight="1" x14ac:dyDescent="0.3">
      <c r="B3" s="61" t="str">
        <f>Participants!$G5</f>
        <v/>
      </c>
      <c r="C3" s="62"/>
      <c r="D3" s="63"/>
      <c r="E3" s="64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F3" s="64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G3" s="64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H3" s="64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I3" s="64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J3" s="64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K3" s="64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L3" s="65"/>
      <c r="M3" s="66" t="str">
        <f t="shared" ref="M3:M10" si="0">IF(AND($D3="",$E3="",$F3="",$G3="",$H3="",$I3="",$J3="",$K3=""),"",SUM($D3:$L3))</f>
        <v/>
      </c>
      <c r="N3" s="67" t="str">
        <f t="shared" ref="N3:N10" si="1">IF($M3="","",ROUND(100*SUM($D3:$L3)/COUNT($D3:$K3),1))</f>
        <v/>
      </c>
      <c r="O3" s="68" t="str">
        <f t="shared" ref="O3:O10" si="2">IF($Q$12=0,"",IF($M3="","",INDEX($R$3:$R$10,MATCH($N3,$Q$3:$Q$10,-1),1)))</f>
        <v/>
      </c>
      <c r="P3" s="69">
        <f>COUNTIF(Calculs!$O$23:$O$64,CONCATENATE("=",Calculs!$B4))</f>
        <v>0</v>
      </c>
      <c r="Q3" s="70" t="e">
        <f t="shared" ref="Q3:Q10" si="3">LARGE($N$3:$N$10,$R3)</f>
        <v>#NUM!</v>
      </c>
      <c r="R3" s="70">
        <v>1</v>
      </c>
      <c r="S3" s="71" t="str">
        <f>IF(Calculs!$O$68=Calculs!$P$69,INDEX($B$3:$B$10,MATCH($R3,$O$3:$O$10,0),1),"")</f>
        <v/>
      </c>
      <c r="T3" s="60"/>
    </row>
    <row r="4" spans="2:20" ht="19.5" customHeight="1" x14ac:dyDescent="0.3">
      <c r="B4" s="72" t="str">
        <f>Participants!$G6</f>
        <v/>
      </c>
      <c r="C4" s="73"/>
      <c r="D4" s="74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E4" s="75"/>
      <c r="F4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G4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H4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I4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J4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K4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L4" s="77"/>
      <c r="M4" s="78" t="str">
        <f t="shared" si="0"/>
        <v/>
      </c>
      <c r="N4" s="79" t="str">
        <f t="shared" si="1"/>
        <v/>
      </c>
      <c r="O4" s="80" t="str">
        <f t="shared" si="2"/>
        <v/>
      </c>
      <c r="P4" s="69">
        <f>COUNTIF(Calculs!$O$23:$O$64,CONCATENATE("=",Calculs!$B5))</f>
        <v>0</v>
      </c>
      <c r="Q4" s="70" t="e">
        <f t="shared" si="3"/>
        <v>#NUM!</v>
      </c>
      <c r="R4" s="70">
        <v>2</v>
      </c>
      <c r="S4" s="71" t="str">
        <f>IF(Calculs!$O$68=Calculs!$P$69,INDEX($B$3:$B$10,MATCH($R4,$O$3:$O$10,0),1),"")</f>
        <v/>
      </c>
      <c r="T4" s="60"/>
    </row>
    <row r="5" spans="2:20" ht="16.649999999999999" customHeight="1" x14ac:dyDescent="0.3">
      <c r="B5" s="81" t="str">
        <f>Participants!$G7</f>
        <v/>
      </c>
      <c r="C5" s="82"/>
      <c r="D5" s="74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E5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F5" s="75"/>
      <c r="G5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H5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I5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J5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K5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L5" s="77"/>
      <c r="M5" s="78" t="str">
        <f t="shared" si="0"/>
        <v/>
      </c>
      <c r="N5" s="79" t="str">
        <f t="shared" si="1"/>
        <v/>
      </c>
      <c r="O5" s="80" t="str">
        <f t="shared" si="2"/>
        <v/>
      </c>
      <c r="P5" s="69">
        <f>COUNTIF(Calculs!$O$23:$O$64,CONCATENATE("=",Calculs!$B6))</f>
        <v>0</v>
      </c>
      <c r="Q5" s="70" t="e">
        <f t="shared" si="3"/>
        <v>#NUM!</v>
      </c>
      <c r="R5" s="70">
        <v>3</v>
      </c>
      <c r="S5" s="71" t="str">
        <f>IF(Calculs!$O$68=Calculs!$P$69,INDEX($B$3:$B$10,MATCH($R5,$O$3:$O$10,0),1),"")</f>
        <v/>
      </c>
      <c r="T5" s="60"/>
    </row>
    <row r="6" spans="2:20" ht="16.649999999999999" customHeight="1" x14ac:dyDescent="0.3">
      <c r="B6" s="81" t="str">
        <f>Participants!$G8</f>
        <v/>
      </c>
      <c r="C6" s="82"/>
      <c r="D6" s="74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E6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F6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G6" s="75"/>
      <c r="H6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I6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J6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K6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L6" s="77"/>
      <c r="M6" s="78" t="str">
        <f t="shared" si="0"/>
        <v/>
      </c>
      <c r="N6" s="79" t="str">
        <f t="shared" si="1"/>
        <v/>
      </c>
      <c r="O6" s="80" t="str">
        <f t="shared" si="2"/>
        <v/>
      </c>
      <c r="P6" s="69">
        <f>COUNTIF(Calculs!$O$23:$O$64,CONCATENATE("=",Calculs!$B7))</f>
        <v>0</v>
      </c>
      <c r="Q6" s="70" t="e">
        <f t="shared" si="3"/>
        <v>#NUM!</v>
      </c>
      <c r="R6" s="70">
        <v>4</v>
      </c>
      <c r="S6" s="71" t="str">
        <f>IF(Calculs!$O$68=Calculs!$P$69,INDEX($B$3:$B$10,MATCH($R6,$O$3:$O$10,0),1),"")</f>
        <v/>
      </c>
      <c r="T6" s="60"/>
    </row>
    <row r="7" spans="2:20" ht="16.649999999999999" customHeight="1" x14ac:dyDescent="0.3">
      <c r="B7" s="81" t="str">
        <f>Participants!$G9</f>
        <v/>
      </c>
      <c r="C7" s="82"/>
      <c r="D7" s="74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E7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F7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G7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H7" s="75"/>
      <c r="I7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J7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K7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L7" s="77"/>
      <c r="M7" s="78" t="str">
        <f t="shared" si="0"/>
        <v/>
      </c>
      <c r="N7" s="79" t="str">
        <f t="shared" si="1"/>
        <v/>
      </c>
      <c r="O7" s="80" t="str">
        <f t="shared" si="2"/>
        <v/>
      </c>
      <c r="P7" s="69">
        <f>COUNTIF(Calculs!$O$23:$O$64,CONCATENATE("=",Calculs!$B8))</f>
        <v>0</v>
      </c>
      <c r="Q7" s="70" t="e">
        <f t="shared" si="3"/>
        <v>#NUM!</v>
      </c>
      <c r="R7" s="70">
        <v>5</v>
      </c>
      <c r="S7" s="71" t="str">
        <f>IF(Calculs!$O$68=Calculs!$P$69,INDEX($B$3:$B$10,MATCH($R7,$O$3:$O$10,0),1),"")</f>
        <v/>
      </c>
      <c r="T7" s="60"/>
    </row>
    <row r="8" spans="2:20" ht="16.649999999999999" customHeight="1" x14ac:dyDescent="0.3">
      <c r="B8" s="81" t="str">
        <f>Participants!$G10</f>
        <v/>
      </c>
      <c r="C8" s="82"/>
      <c r="D8" s="74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E8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F8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G8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H8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I8" s="75"/>
      <c r="J8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K8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L8" s="77"/>
      <c r="M8" s="78" t="str">
        <f t="shared" si="0"/>
        <v/>
      </c>
      <c r="N8" s="79" t="str">
        <f t="shared" si="1"/>
        <v/>
      </c>
      <c r="O8" s="80" t="str">
        <f t="shared" si="2"/>
        <v/>
      </c>
      <c r="P8" s="69">
        <f>COUNTIF(Calculs!$O$23:$O$64,CONCATENATE("=",Calculs!$B9))</f>
        <v>0</v>
      </c>
      <c r="Q8" s="70" t="e">
        <f t="shared" si="3"/>
        <v>#NUM!</v>
      </c>
      <c r="R8" s="70">
        <v>6</v>
      </c>
      <c r="S8" s="71" t="str">
        <f>IF(Calculs!$O$68=Calculs!$P$69,INDEX($B$3:$B$10,MATCH($R8,$O$3:$O$10,0),1),"")</f>
        <v/>
      </c>
      <c r="T8" s="60"/>
    </row>
    <row r="9" spans="2:20" ht="16.649999999999999" customHeight="1" x14ac:dyDescent="0.3">
      <c r="B9" s="81" t="str">
        <f>Participants!$G11</f>
        <v/>
      </c>
      <c r="C9" s="82"/>
      <c r="D9" s="74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E9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F9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G9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H9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I9" s="7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J9" s="75"/>
      <c r="K9" s="7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L9" s="77"/>
      <c r="M9" s="78" t="str">
        <f t="shared" si="0"/>
        <v/>
      </c>
      <c r="N9" s="79" t="str">
        <f t="shared" si="1"/>
        <v/>
      </c>
      <c r="O9" s="80" t="str">
        <f t="shared" si="2"/>
        <v/>
      </c>
      <c r="P9" s="69">
        <f>COUNTIF(Calculs!$O$23:$O$64,CONCATENATE("=",Calculs!$B10))</f>
        <v>0</v>
      </c>
      <c r="Q9" s="70" t="e">
        <f t="shared" si="3"/>
        <v>#NUM!</v>
      </c>
      <c r="R9" s="70">
        <v>7</v>
      </c>
      <c r="S9" s="71" t="str">
        <f>IF(Calculs!$O$68=Calculs!$P$69,INDEX($B$3:$B$10,MATCH($R9,$O$3:$O$10,0),1),"")</f>
        <v/>
      </c>
      <c r="T9" s="60"/>
    </row>
    <row r="10" spans="2:20" ht="17.25" customHeight="1" x14ac:dyDescent="0.3">
      <c r="B10" s="83" t="str">
        <f>Participants!$G12</f>
        <v/>
      </c>
      <c r="C10" s="84"/>
      <c r="D10" s="85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E10" s="8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F10" s="86" t="str">
        <f>IF(INDEX(Calculs!$O$23:$O$64,MATCH(CONCATENATE(CHOOSE(ROW(),"A","B","C","D","E","F","G","H","I","J","K","L","M"),COLUMN()," ",CHOOSE(COLUMN()-1,"A","B","C","D","E","F","G","H","I","J","K","L","M"),ROW()+1),Calculs!$S$23:$S$64,0),1)="","",IF(INDEX(Calculs!$O$23:$O$64,MATCH(CONCATENATE(CHOOSE(ROW(),"A","B","C","D","E","F","G","H","I","J","K","L","M"),COLUMN()," ",CHOOSE(COLUMN()-1,"A","B","C","D","E","F","G","H","I","J","K","L","M"),ROW()+1),Calculs!$S$23:$S$64,0),1)=(ROW()-3),1,0))</f>
        <v/>
      </c>
      <c r="G10" s="8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H10" s="8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I10" s="8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J10" s="86" t="str">
        <f>IF(INDEX(Calculs!$O$23:$O$64,MATCH(CONCATENATE(CHOOSE(COLUMN()-1,"A","B","C","D","E","F","G","H","I","J","K","L","M"),ROW()+1," ",CHOOSE(ROW(),"A","B","C","D","E","F","G","H","I","J","K","L","M"),COLUMN()),Calculs!$S$23:$S$64,0),1)="","",IF(INDEX(Calculs!$O$23:$O$64,MATCH(CONCATENATE(CHOOSE(COLUMN()-1,"A","B","C","D","E","F","G","H","I","J","K","L","M"),ROW()+1," ",CHOOSE(ROW(),"A","B","C","D","E","F","G","H","I","J","K","L","M"),COLUMN()),Calculs!$S$23:$S$64,0),1)=(ROW()-3),1,0))</f>
        <v/>
      </c>
      <c r="K10" s="87"/>
      <c r="L10" s="88"/>
      <c r="M10" s="89" t="str">
        <f t="shared" si="0"/>
        <v/>
      </c>
      <c r="N10" s="90" t="str">
        <f t="shared" si="1"/>
        <v/>
      </c>
      <c r="O10" s="91" t="str">
        <f t="shared" si="2"/>
        <v/>
      </c>
      <c r="P10" s="92">
        <f>COUNTIF(Calculs!$O$23:$O$64,CONCATENATE("=",Calculs!$B11))</f>
        <v>0</v>
      </c>
      <c r="Q10" s="70" t="e">
        <f t="shared" si="3"/>
        <v>#NUM!</v>
      </c>
      <c r="R10" s="70">
        <v>8</v>
      </c>
      <c r="S10" s="71" t="str">
        <f>IF(Calculs!$O$68=Calculs!$P$69,INDEX($B$3:$B$10,MATCH($R10,$O$3:$O$10,0),1),"")</f>
        <v/>
      </c>
      <c r="T10" s="60"/>
    </row>
    <row r="11" spans="2:20" ht="17.25" customHeight="1" x14ac:dyDescent="0.3">
      <c r="B11" s="6" t="str">
        <f>CONCATENATE("Résultat ",IF(Calculs!$O$68=Calculs!$P$69,"définitif ","provisoire "),"après ",Calculs!$O$68,IF(Calculs!$O$68&gt;1," matchs "," match "),"/",Calculs!$P$69)</f>
        <v>Résultat provisoire après 0 match /28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93"/>
      <c r="N11" s="93"/>
      <c r="O11" s="93"/>
      <c r="P11" s="94"/>
      <c r="Q11" s="70"/>
      <c r="R11" s="70"/>
      <c r="S11" s="71"/>
    </row>
    <row r="12" spans="2:20" ht="20.25" hidden="1" customHeight="1" x14ac:dyDescent="0.3">
      <c r="B12" s="95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  <c r="Q12" s="70">
        <f>COUNT($Q$3:$Q$10)</f>
        <v>0</v>
      </c>
      <c r="R12" s="70"/>
      <c r="S12" s="71"/>
    </row>
  </sheetData>
  <sheetProtection sheet="1" objects="1" scenarios="1" selectLockedCells="1"/>
  <mergeCells count="2">
    <mergeCell ref="B2:C2"/>
    <mergeCell ref="B11:L11"/>
  </mergeCells>
  <pageMargins left="0.70833333333333304" right="0.70833333333333304" top="0.98402777777777795" bottom="0.66666666666666696" header="0.51180555555555496" footer="0.5"/>
  <pageSetup paperSize="9" firstPageNumber="0" orientation="landscape" horizontalDpi="300" verticalDpi="300"/>
  <headerFooter>
    <oddFooter>&amp;L&amp;"Times New Roman,Normal"JPvC&amp;C&amp;"Times New Roman,Normal"&amp;A&amp;R&amp;"Times New Roman,Normal"&amp;F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6"/>
  <sheetViews>
    <sheetView showGridLines="0" topLeftCell="A3" zoomScaleNormal="100" workbookViewId="0">
      <selection activeCell="B16" sqref="B16"/>
    </sheetView>
  </sheetViews>
  <sheetFormatPr baseColWidth="10" defaultColWidth="9.23046875" defaultRowHeight="16.2" x14ac:dyDescent="0.3"/>
  <cols>
    <col min="1" max="1" width="12.4609375" style="12" customWidth="1"/>
    <col min="2" max="2" width="5.07421875" style="12" customWidth="1"/>
    <col min="3" max="3" width="1.07421875" style="12" customWidth="1"/>
    <col min="4" max="4" width="24" style="12" customWidth="1"/>
    <col min="5" max="5" width="1.07421875" style="12" customWidth="1"/>
    <col min="6" max="6" width="5.921875" style="12" customWidth="1"/>
    <col min="7" max="257" width="12.15234375" style="12" customWidth="1"/>
    <col min="258" max="1025" width="12.15234375" customWidth="1"/>
  </cols>
  <sheetData>
    <row r="1" spans="1:6" ht="245.25" customHeight="1" x14ac:dyDescent="0.3"/>
    <row r="2" spans="1:6" ht="15.9" customHeight="1" x14ac:dyDescent="0.3">
      <c r="B2" s="8" t="s">
        <v>20</v>
      </c>
      <c r="C2" s="8"/>
      <c r="D2" s="8"/>
      <c r="E2" s="8"/>
      <c r="F2" s="8"/>
    </row>
    <row r="3" spans="1:6" ht="21" customHeight="1" x14ac:dyDescent="0.3">
      <c r="B3" s="20" t="s">
        <v>21</v>
      </c>
      <c r="C3" s="20"/>
      <c r="D3" s="20" t="s">
        <v>5</v>
      </c>
      <c r="E3" s="20"/>
      <c r="F3" s="20" t="s">
        <v>22</v>
      </c>
    </row>
    <row r="4" spans="1:6" ht="21" customHeight="1" x14ac:dyDescent="0.3">
      <c r="B4" s="23">
        <v>1</v>
      </c>
      <c r="C4" s="99"/>
      <c r="D4" s="100" t="str">
        <f>IF(ISERROR(Résultats!$S3),"",IF(Résultats!$S3="","",Résultats!$S3))</f>
        <v/>
      </c>
      <c r="E4" s="99"/>
      <c r="F4" s="23" t="str">
        <f>IF($D4="","",INDEX(Résultats!$M$3:$M$10,MATCH(Résultats!$R3,Résultats!$O$3:$O$10,0),1))</f>
        <v/>
      </c>
    </row>
    <row r="5" spans="1:6" ht="21" customHeight="1" x14ac:dyDescent="0.3">
      <c r="B5" s="23">
        <v>2</v>
      </c>
      <c r="C5" s="101"/>
      <c r="D5" s="100" t="str">
        <f>IF(ISERROR(Résultats!$S4),"",IF(Résultats!$S4="","",Résultats!$S4))</f>
        <v/>
      </c>
      <c r="E5" s="101"/>
      <c r="F5" s="23" t="str">
        <f>IF($D5="","",INDEX(Résultats!$M$3:$M$10,MATCH(Résultats!$R4,Résultats!$O$3:$O$10,0),1))</f>
        <v/>
      </c>
    </row>
    <row r="6" spans="1:6" ht="21" customHeight="1" x14ac:dyDescent="0.3">
      <c r="B6" s="23">
        <v>3</v>
      </c>
      <c r="C6" s="101"/>
      <c r="D6" s="100" t="str">
        <f>IF(ISERROR(Résultats!$S5),"",IF(Résultats!$S5="","",Résultats!$S5))</f>
        <v/>
      </c>
      <c r="E6" s="101"/>
      <c r="F6" s="23" t="str">
        <f>IF($D6="","",INDEX(Résultats!$M$3:$M$10,MATCH(Résultats!$R5,Résultats!$O$3:$O$10,0),1))</f>
        <v/>
      </c>
    </row>
    <row r="7" spans="1:6" ht="21" customHeight="1" x14ac:dyDescent="0.3">
      <c r="B7" s="23">
        <v>4</v>
      </c>
      <c r="C7" s="101"/>
      <c r="D7" s="100" t="str">
        <f>IF(ISERROR(Résultats!$S6),"",IF(Résultats!$S6="","",Résultats!$S6))</f>
        <v/>
      </c>
      <c r="E7" s="101"/>
      <c r="F7" s="23" t="str">
        <f>IF($D7="","",INDEX(Résultats!$M$3:$M$10,MATCH(Résultats!$R6,Résultats!$O$3:$O$10,0),1))</f>
        <v/>
      </c>
    </row>
    <row r="8" spans="1:6" ht="21" customHeight="1" x14ac:dyDescent="0.3">
      <c r="B8" s="23">
        <v>5</v>
      </c>
      <c r="C8" s="101"/>
      <c r="D8" s="100" t="str">
        <f>IF(ISERROR(Résultats!$S7),"",IF(Résultats!$S7="","",Résultats!$S7))</f>
        <v/>
      </c>
      <c r="E8" s="101"/>
      <c r="F8" s="23" t="str">
        <f>IF($D8="","",INDEX(Résultats!$M$3:$M$10,MATCH(Résultats!$R7,Résultats!$O$3:$O$10,0),1))</f>
        <v/>
      </c>
    </row>
    <row r="9" spans="1:6" ht="21" customHeight="1" x14ac:dyDescent="0.3">
      <c r="B9" s="23">
        <v>6</v>
      </c>
      <c r="C9" s="101"/>
      <c r="D9" s="100" t="str">
        <f>IF(ISERROR(Résultats!$S8),"",IF(Résultats!$S8="","",Résultats!$S8))</f>
        <v/>
      </c>
      <c r="E9" s="101"/>
      <c r="F9" s="23" t="str">
        <f>IF($D9="","",INDEX(Résultats!$M$3:$M$10,MATCH(Résultats!$R8,Résultats!$O$3:$O$10,0),1))</f>
        <v/>
      </c>
    </row>
    <row r="10" spans="1:6" ht="21" customHeight="1" x14ac:dyDescent="0.3">
      <c r="B10" s="23">
        <v>7</v>
      </c>
      <c r="C10" s="101"/>
      <c r="D10" s="100" t="str">
        <f>IF(ISERROR(Résultats!$S9),"",IF(Résultats!$S9="","",Résultats!$S9))</f>
        <v/>
      </c>
      <c r="E10" s="101"/>
      <c r="F10" s="23" t="str">
        <f>IF($D10="","",INDEX(Résultats!$M$3:$M$10,MATCH(Résultats!$R9,Résultats!$O$3:$O$10,0),1))</f>
        <v/>
      </c>
    </row>
    <row r="11" spans="1:6" ht="21" customHeight="1" x14ac:dyDescent="0.3">
      <c r="B11" s="23">
        <v>8</v>
      </c>
      <c r="C11" s="102"/>
      <c r="D11" s="100" t="str">
        <f>IF(ISERROR(Résultats!$S10),"",IF(Résultats!$S10="","",Résultats!$S10))</f>
        <v/>
      </c>
      <c r="E11" s="102"/>
      <c r="F11" s="23" t="str">
        <f>IF($D11="","",INDEX(Résultats!$M$3:$M$10,MATCH(Résultats!$R10,Résultats!$O$3:$O$10,0),1))</f>
        <v/>
      </c>
    </row>
    <row r="16" spans="1:6" x14ac:dyDescent="0.3">
      <c r="A16" s="103" t="s">
        <v>23</v>
      </c>
      <c r="B16" s="104"/>
      <c r="E16" s="105" t="s">
        <v>24</v>
      </c>
    </row>
  </sheetData>
  <sheetProtection sheet="1" objects="1" scenarios="1" selectLockedCells="1"/>
  <mergeCells count="1">
    <mergeCell ref="B2:F2"/>
  </mergeCells>
  <pageMargins left="0.74791666666666701" right="0.74791666666666701" top="0.98402777777777795" bottom="0.99722222222222201" header="0.51180555555555496" footer="0.5"/>
  <pageSetup paperSize="9" firstPageNumber="0" orientation="portrait" horizontalDpi="300" verticalDpi="300"/>
  <headerFooter>
    <oddFooter>&amp;L&amp;"Times New Roman,Normal"&amp;10JPvC&amp;R&amp;"Times New Roman,Normal"&amp;T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3"/>
  <sheetViews>
    <sheetView showGridLines="0" zoomScaleNormal="100" workbookViewId="0">
      <selection activeCell="A2" sqref="A2"/>
    </sheetView>
  </sheetViews>
  <sheetFormatPr baseColWidth="10" defaultColWidth="9.23046875" defaultRowHeight="16.2" x14ac:dyDescent="0.3"/>
  <cols>
    <col min="1" max="1" width="3.69140625" style="12" customWidth="1"/>
    <col min="2" max="28" width="4.23046875" style="12" customWidth="1"/>
    <col min="29" max="257" width="12.15234375" style="12" customWidth="1"/>
    <col min="258" max="1025" width="12.15234375" customWidth="1"/>
  </cols>
  <sheetData>
    <row r="1" spans="1:257" ht="7.5" customHeight="1" x14ac:dyDescent="0.3"/>
    <row r="2" spans="1:257" ht="15" customHeight="1" x14ac:dyDescent="0.3">
      <c r="A2" s="106" t="s">
        <v>25</v>
      </c>
      <c r="B2"/>
      <c r="C2" s="107"/>
      <c r="D2" s="107"/>
      <c r="E2" s="107"/>
      <c r="F2" s="59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7"/>
      <c r="U2" s="107"/>
      <c r="V2" s="107"/>
      <c r="W2" s="107"/>
      <c r="X2" s="107"/>
      <c r="Y2" s="107"/>
      <c r="Z2" s="107"/>
      <c r="AA2" s="107"/>
      <c r="AB2" s="107"/>
    </row>
    <row r="3" spans="1:257" ht="18.600000000000001" customHeight="1" x14ac:dyDescent="0.3">
      <c r="B3" s="109" t="s">
        <v>26</v>
      </c>
      <c r="C3" s="109">
        <v>1</v>
      </c>
      <c r="D3" s="109">
        <v>2</v>
      </c>
      <c r="E3" s="109">
        <v>3</v>
      </c>
      <c r="F3" s="109">
        <v>4</v>
      </c>
      <c r="G3" s="109">
        <v>5</v>
      </c>
      <c r="H3" s="109">
        <v>6</v>
      </c>
      <c r="I3" s="109">
        <v>7</v>
      </c>
      <c r="J3" s="109">
        <v>8</v>
      </c>
      <c r="K3" s="110"/>
      <c r="L3" s="111" t="s">
        <v>27</v>
      </c>
      <c r="M3" s="111" t="s">
        <v>28</v>
      </c>
      <c r="N3" s="111"/>
      <c r="O3" s="109"/>
      <c r="P3" s="109"/>
      <c r="Q3" s="109"/>
      <c r="R3" s="109"/>
      <c r="S3" s="109"/>
      <c r="T3" s="109"/>
      <c r="U3" s="109"/>
      <c r="V3" s="109"/>
      <c r="W3" s="107"/>
      <c r="X3" s="111"/>
      <c r="Y3" s="111"/>
      <c r="Z3" s="107"/>
      <c r="IV3"/>
      <c r="IW3"/>
    </row>
    <row r="4" spans="1:257" ht="15" customHeight="1" x14ac:dyDescent="0.3">
      <c r="B4" s="112">
        <v>1</v>
      </c>
      <c r="C4" s="113"/>
      <c r="D4" s="114">
        <f>INDEX($P$23:$P$64,MATCH(CONCATENATE(CHOOSE(ROW()-1,"A","B","C","D","E","F","G","H","I","J","K","L","M"),COLUMN()+1," ",CHOOSE(COLUMN(),"A","B","C","D","E","F","G","H","I","J","K","L","M"),ROW()),$S$23:$S$64,0),1)</f>
        <v>2</v>
      </c>
      <c r="E4" s="115">
        <f>INDEX($P$23:$P$64,MATCH(CONCATENATE(CHOOSE(ROW()-1,"A","B","C","D","E","F","G","H","I","J","K","L","M"),COLUMN()+1," ",CHOOSE(COLUMN(),"A","B","C","D","E","F","G","H","I","J","K","L","M"),ROW()),$S$23:$S$64,0),1)</f>
        <v>1</v>
      </c>
      <c r="F4" s="115">
        <f>INDEX($P$23:$P$64,MATCH(CONCATENATE(CHOOSE(ROW()-1,"A","B","C","D","E","F","G","H","I","J","K","L","M"),COLUMN()+1," ",CHOOSE(COLUMN(),"A","B","C","D","E","F","G","H","I","J","K","L","M"),ROW()),$S$23:$S$64,0),1)</f>
        <v>1</v>
      </c>
      <c r="G4" s="115">
        <f>INDEX($P$23:$P$64,MATCH(CONCATENATE(CHOOSE(ROW()-1,"A","B","C","D","E","F","G","H","I","J","K","L","M"),COLUMN()+1," ",CHOOSE(COLUMN(),"A","B","C","D","E","F","G","H","I","J","K","L","M"),ROW()),$S$23:$S$64,0),1)</f>
        <v>1</v>
      </c>
      <c r="H4" s="116">
        <f>INDEX($P$23:$P$64,MATCH(CONCATENATE(CHOOSE(COLUMN(),"A","B","C","D","E","F","G","H","I","J","K","L","M"),ROW()," ",CHOOSE(ROW()-1,"A","B","C","D","E","F","G","H","I","J","K","L","M"),COLUMN()+1),$S$23:$S$64,0),1)</f>
        <v>2</v>
      </c>
      <c r="I4" s="116">
        <f>INDEX($P$23:$P$64,MATCH(CONCATENATE(CHOOSE(COLUMN(),"A","B","C","D","E","F","G","H","I","J","K","L","M"),ROW()," ",CHOOSE(ROW()-1,"A","B","C","D","E","F","G","H","I","J","K","L","M"),COLUMN()+1),$S$23:$S$64,0),1)</f>
        <v>1</v>
      </c>
      <c r="J4" s="116">
        <f>INDEX($P$23:$P$64,MATCH(CONCATENATE(CHOOSE(COLUMN(),"A","B","C","D","E","F","G","H","I","J","K","L","M"),ROW()," ",CHOOSE(ROW()-1,"A","B","C","D","E","F","G","H","I","J","K","L","M"),COLUMN()+1),$S$23:$S$64,0),1)</f>
        <v>2</v>
      </c>
      <c r="K4" s="112">
        <v>1</v>
      </c>
      <c r="L4" s="110">
        <f t="shared" ref="L4:L11" si="0">COUNTIF($C4:$J4,"=1")</f>
        <v>4</v>
      </c>
      <c r="M4" s="110">
        <f t="shared" ref="M4:M11" si="1">COUNTIF($C4:$J4,"=2")</f>
        <v>3</v>
      </c>
      <c r="N4" s="112"/>
      <c r="O4" s="110"/>
      <c r="P4" s="117"/>
      <c r="Q4" s="117"/>
      <c r="R4" s="117"/>
      <c r="S4" s="117"/>
      <c r="T4" s="117"/>
      <c r="U4" s="117"/>
      <c r="V4" s="117"/>
      <c r="W4" s="112"/>
      <c r="X4" s="107"/>
      <c r="Y4" s="107"/>
      <c r="Z4" s="107"/>
      <c r="IV4"/>
      <c r="IW4"/>
    </row>
    <row r="5" spans="1:257" ht="15" customHeight="1" x14ac:dyDescent="0.3">
      <c r="B5" s="112">
        <v>2</v>
      </c>
      <c r="C5" s="118">
        <f>INDEX($P$23:$P$64,MATCH(CONCATENATE(CHOOSE(COLUMN(),"A","B","C","D","E","F","G","H","I","J","K","L","M"),ROW()," ",CHOOSE(ROW()-1,"A","B","C","D","E","F","G","H","I","J","K","L","M"),COLUMN()+1),$S$23:$S$64,0),1)</f>
        <v>2</v>
      </c>
      <c r="D5" s="113"/>
      <c r="E5" s="115">
        <f>INDEX($P$23:$P$64,MATCH(CONCATENATE(CHOOSE(ROW()-1,"A","B","C","D","E","F","G","H","I","J","K","L","M"),COLUMN()+1," ",CHOOSE(COLUMN(),"A","B","C","D","E","F","G","H","I","J","K","L","M"),ROW()),$S$23:$S$64,0),1)</f>
        <v>1</v>
      </c>
      <c r="F5" s="115">
        <f>INDEX($P$23:$P$64,MATCH(CONCATENATE(CHOOSE(ROW()-1,"A","B","C","D","E","F","G","H","I","J","K","L","M"),COLUMN()+1," ",CHOOSE(COLUMN(),"A","B","C","D","E","F","G","H","I","J","K","L","M"),ROW()),$S$23:$S$64,0),1)</f>
        <v>2</v>
      </c>
      <c r="G5" s="115">
        <f>INDEX($P$23:$P$64,MATCH(CONCATENATE(CHOOSE(ROW()-1,"A","B","C","D","E","F","G","H","I","J","K","L","M"),COLUMN()+1," ",CHOOSE(COLUMN(),"A","B","C","D","E","F","G","H","I","J","K","L","M"),ROW()),$S$23:$S$64,0),1)</f>
        <v>2</v>
      </c>
      <c r="H5" s="115">
        <f>INDEX($P$23:$P$64,MATCH(CONCATENATE(CHOOSE(ROW()-1,"A","B","C","D","E","F","G","H","I","J","K","L","M"),COLUMN()+1," ",CHOOSE(COLUMN(),"A","B","C","D","E","F","G","H","I","J","K","L","M"),ROW()),$S$23:$S$64,0),1)</f>
        <v>1</v>
      </c>
      <c r="I5" s="116">
        <f>INDEX($P$23:$P$64,MATCH(CONCATENATE(CHOOSE(COLUMN(),"A","B","C","D","E","F","G","H","I","J","K","L","M"),ROW()," ",CHOOSE(ROW()-1,"A","B","C","D","E","F","G","H","I","J","K","L","M"),COLUMN()+1),$S$23:$S$64,0),1)</f>
        <v>2</v>
      </c>
      <c r="J5" s="116">
        <f>INDEX($P$23:$P$64,MATCH(CONCATENATE(CHOOSE(COLUMN(),"A","B","C","D","E","F","G","H","I","J","K","L","M"),ROW()," ",CHOOSE(ROW()-1,"A","B","C","D","E","F","G","H","I","J","K","L","M"),COLUMN()+1),$S$23:$S$64,0),1)</f>
        <v>1</v>
      </c>
      <c r="K5" s="112">
        <v>2</v>
      </c>
      <c r="L5" s="110">
        <f t="shared" si="0"/>
        <v>3</v>
      </c>
      <c r="M5" s="110">
        <f t="shared" si="1"/>
        <v>4</v>
      </c>
      <c r="N5" s="112"/>
      <c r="O5" s="117"/>
      <c r="P5" s="110"/>
      <c r="Q5" s="117"/>
      <c r="R5" s="117"/>
      <c r="S5" s="117"/>
      <c r="T5" s="117"/>
      <c r="U5" s="117"/>
      <c r="V5" s="117"/>
      <c r="W5" s="112"/>
      <c r="X5" s="107"/>
      <c r="Y5" s="107"/>
      <c r="Z5" s="107"/>
      <c r="IV5"/>
      <c r="IW5"/>
    </row>
    <row r="6" spans="1:257" ht="15" customHeight="1" x14ac:dyDescent="0.3">
      <c r="B6" s="112">
        <v>3</v>
      </c>
      <c r="C6" s="116">
        <f>INDEX($P$23:$P$64,MATCH(CONCATENATE(CHOOSE(COLUMN(),"A","B","C","D","E","F","G","H","I","J","K","L","M"),ROW()," ",CHOOSE(ROW()-1,"A","B","C","D","E","F","G","H","I","J","K","L","M"),COLUMN()+1),$S$23:$S$64,0),1)</f>
        <v>1</v>
      </c>
      <c r="D6" s="116">
        <f>INDEX($P$23:$P$64,MATCH(CONCATENATE(CHOOSE(COLUMN(),"A","B","C","D","E","F","G","H","I","J","K","L","M"),ROW()," ",CHOOSE(ROW()-1,"A","B","C","D","E","F","G","H","I","J","K","L","M"),COLUMN()+1),$S$23:$S$64,0),1)</f>
        <v>1</v>
      </c>
      <c r="E6" s="113"/>
      <c r="F6" s="115">
        <f>INDEX($P$23:$P$64,MATCH(CONCATENATE(CHOOSE(ROW()-1,"A","B","C","D","E","F","G","H","I","J","K","L","M"),COLUMN()+1," ",CHOOSE(COLUMN(),"A","B","C","D","E","F","G","H","I","J","K","L","M"),ROW()),$S$23:$S$64,0),1)</f>
        <v>1</v>
      </c>
      <c r="G6" s="115">
        <f>INDEX($P$23:$P$64,MATCH(CONCATENATE(CHOOSE(ROW()-1,"A","B","C","D","E","F","G","H","I","J","K","L","M"),COLUMN()+1," ",CHOOSE(COLUMN(),"A","B","C","D","E","F","G","H","I","J","K","L","M"),ROW()),$S$23:$S$64,0),1)</f>
        <v>2</v>
      </c>
      <c r="H6" s="115">
        <f>INDEX($P$23:$P$64,MATCH(CONCATENATE(CHOOSE(ROW()-1,"A","B","C","D","E","F","G","H","I","J","K","L","M"),COLUMN()+1," ",CHOOSE(COLUMN(),"A","B","C","D","E","F","G","H","I","J","K","L","M"),ROW()),$S$23:$S$64,0),1)</f>
        <v>1</v>
      </c>
      <c r="I6" s="115">
        <f>INDEX($P$23:$P$64,MATCH(CONCATENATE(CHOOSE(ROW()-1,"A","B","C","D","E","F","G","H","I","J","K","L","M"),COLUMN()+1," ",CHOOSE(COLUMN(),"A","B","C","D","E","F","G","H","I","J","K","L","M"),ROW()),$S$23:$S$64,0),1)</f>
        <v>2</v>
      </c>
      <c r="J6" s="116">
        <f>INDEX($P$23:$P$64,MATCH(CONCATENATE(CHOOSE(COLUMN(),"A","B","C","D","E","F","G","H","I","J","K","L","M"),ROW()," ",CHOOSE(ROW()-1,"A","B","C","D","E","F","G","H","I","J","K","L","M"),COLUMN()+1),$S$23:$S$64,0),1)</f>
        <v>1</v>
      </c>
      <c r="K6" s="112">
        <v>3</v>
      </c>
      <c r="L6" s="110">
        <f t="shared" si="0"/>
        <v>5</v>
      </c>
      <c r="M6" s="110">
        <f t="shared" si="1"/>
        <v>2</v>
      </c>
      <c r="N6" s="112"/>
      <c r="O6" s="117"/>
      <c r="P6" s="117"/>
      <c r="Q6" s="110"/>
      <c r="R6" s="117"/>
      <c r="S6" s="117"/>
      <c r="T6" s="117"/>
      <c r="U6" s="117"/>
      <c r="V6" s="117"/>
      <c r="W6" s="112"/>
      <c r="X6" s="107"/>
      <c r="Y6" s="107"/>
      <c r="Z6" s="107"/>
      <c r="IV6"/>
      <c r="IW6"/>
    </row>
    <row r="7" spans="1:257" ht="15" customHeight="1" x14ac:dyDescent="0.3">
      <c r="B7" s="112">
        <v>4</v>
      </c>
      <c r="C7" s="116">
        <f>INDEX($P$23:$P$64,MATCH(CONCATENATE(CHOOSE(COLUMN(),"A","B","C","D","E","F","G","H","I","J","K","L","M"),ROW()," ",CHOOSE(ROW()-1,"A","B","C","D","E","F","G","H","I","J","K","L","M"),COLUMN()+1),$S$23:$S$64,0),1)</f>
        <v>1</v>
      </c>
      <c r="D7" s="116">
        <f>INDEX($P$23:$P$64,MATCH(CONCATENATE(CHOOSE(COLUMN(),"A","B","C","D","E","F","G","H","I","J","K","L","M"),ROW()," ",CHOOSE(ROW()-1,"A","B","C","D","E","F","G","H","I","J","K","L","M"),COLUMN()+1),$S$23:$S$64,0),1)</f>
        <v>2</v>
      </c>
      <c r="E7" s="116">
        <f>INDEX($P$23:$P$64,MATCH(CONCATENATE(CHOOSE(COLUMN(),"A","B","C","D","E","F","G","H","I","J","K","L","M"),ROW()," ",CHOOSE(ROW()-1,"A","B","C","D","E","F","G","H","I","J","K","L","M"),COLUMN()+1),$S$23:$S$64,0),1)</f>
        <v>1</v>
      </c>
      <c r="F7" s="113"/>
      <c r="G7" s="115">
        <f>INDEX($P$23:$P$64,MATCH(CONCATENATE(CHOOSE(ROW()-1,"A","B","C","D","E","F","G","H","I","J","K","L","M"),COLUMN()+1," ",CHOOSE(COLUMN(),"A","B","C","D","E","F","G","H","I","J","K","L","M"),ROW()),$S$23:$S$64,0),1)</f>
        <v>1</v>
      </c>
      <c r="H7" s="115">
        <f>INDEX($P$23:$P$64,MATCH(CONCATENATE(CHOOSE(ROW()-1,"A","B","C","D","E","F","G","H","I","J","K","L","M"),COLUMN()+1," ",CHOOSE(COLUMN(),"A","B","C","D","E","F","G","H","I","J","K","L","M"),ROW()),$S$23:$S$64,0),1)</f>
        <v>2</v>
      </c>
      <c r="I7" s="115">
        <f>INDEX($P$23:$P$64,MATCH(CONCATENATE(CHOOSE(ROW()-1,"A","B","C","D","E","F","G","H","I","J","K","L","M"),COLUMN()+1," ",CHOOSE(COLUMN(),"A","B","C","D","E","F","G","H","I","J","K","L","M"),ROW()),$S$23:$S$64,0),1)</f>
        <v>1</v>
      </c>
      <c r="J7" s="115">
        <f>INDEX($P$23:$P$64,MATCH(CONCATENATE(CHOOSE(ROW()-1,"A","B","C","D","E","F","G","H","I","J","K","L","M"),COLUMN()+1," ",CHOOSE(COLUMN(),"A","B","C","D","E","F","G","H","I","J","K","L","M"),ROW()),$S$23:$S$64,0),1)</f>
        <v>2</v>
      </c>
      <c r="K7" s="112">
        <v>4</v>
      </c>
      <c r="L7" s="110">
        <f t="shared" si="0"/>
        <v>4</v>
      </c>
      <c r="M7" s="110">
        <f t="shared" si="1"/>
        <v>3</v>
      </c>
      <c r="N7" s="112"/>
      <c r="O7" s="117"/>
      <c r="P7" s="117"/>
      <c r="Q7" s="117"/>
      <c r="R7" s="110"/>
      <c r="S7" s="117"/>
      <c r="T7" s="117"/>
      <c r="U7" s="117"/>
      <c r="V7" s="117"/>
      <c r="W7" s="112"/>
      <c r="X7" s="107"/>
      <c r="Y7" s="107"/>
      <c r="Z7" s="107"/>
      <c r="IV7"/>
      <c r="IW7"/>
    </row>
    <row r="8" spans="1:257" ht="15" customHeight="1" x14ac:dyDescent="0.3">
      <c r="B8" s="112">
        <v>5</v>
      </c>
      <c r="C8" s="116">
        <f>INDEX($P$23:$P$64,MATCH(CONCATENATE(CHOOSE(COLUMN(),"A","B","C","D","E","F","G","H","I","J","K","L","M"),ROW()," ",CHOOSE(ROW()-1,"A","B","C","D","E","F","G","H","I","J","K","L","M"),COLUMN()+1),$S$23:$S$64,0),1)</f>
        <v>1</v>
      </c>
      <c r="D8" s="116">
        <f>INDEX($P$23:$P$64,MATCH(CONCATENATE(CHOOSE(COLUMN(),"A","B","C","D","E","F","G","H","I","J","K","L","M"),ROW()," ",CHOOSE(ROW()-1,"A","B","C","D","E","F","G","H","I","J","K","L","M"),COLUMN()+1),$S$23:$S$64,0),1)</f>
        <v>2</v>
      </c>
      <c r="E8" s="116">
        <f>INDEX($P$23:$P$64,MATCH(CONCATENATE(CHOOSE(COLUMN(),"A","B","C","D","E","F","G","H","I","J","K","L","M"),ROW()," ",CHOOSE(ROW()-1,"A","B","C","D","E","F","G","H","I","J","K","L","M"),COLUMN()+1),$S$23:$S$64,0),1)</f>
        <v>2</v>
      </c>
      <c r="F8" s="116">
        <f>INDEX($P$23:$P$64,MATCH(CONCATENATE(CHOOSE(COLUMN(),"A","B","C","D","E","F","G","H","I","J","K","L","M"),ROW()," ",CHOOSE(ROW()-1,"A","B","C","D","E","F","G","H","I","J","K","L","M"),COLUMN()+1),$S$23:$S$64,0),1)</f>
        <v>1</v>
      </c>
      <c r="G8" s="113"/>
      <c r="H8" s="115">
        <f>INDEX($P$23:$P$64,MATCH(CONCATENATE(CHOOSE(ROW()-1,"A","B","C","D","E","F","G","H","I","J","K","L","M"),COLUMN()+1," ",CHOOSE(COLUMN(),"A","B","C","D","E","F","G","H","I","J","K","L","M"),ROW()),$S$23:$S$64,0),1)</f>
        <v>1</v>
      </c>
      <c r="I8" s="115">
        <f>INDEX($P$23:$P$64,MATCH(CONCATENATE(CHOOSE(ROW()-1,"A","B","C","D","E","F","G","H","I","J","K","L","M"),COLUMN()+1," ",CHOOSE(COLUMN(),"A","B","C","D","E","F","G","H","I","J","K","L","M"),ROW()),$S$23:$S$64,0),1)</f>
        <v>2</v>
      </c>
      <c r="J8" s="115">
        <f>INDEX($P$23:$P$64,MATCH(CONCATENATE(CHOOSE(ROW()-1,"A","B","C","D","E","F","G","H","I","J","K","L","M"),COLUMN()+1," ",CHOOSE(COLUMN(),"A","B","C","D","E","F","G","H","I","J","K","L","M"),ROW()),$S$23:$S$64,0),1)</f>
        <v>2</v>
      </c>
      <c r="K8" s="112">
        <v>5</v>
      </c>
      <c r="L8" s="110">
        <f t="shared" si="0"/>
        <v>3</v>
      </c>
      <c r="M8" s="110">
        <f t="shared" si="1"/>
        <v>4</v>
      </c>
      <c r="N8" s="112"/>
      <c r="O8" s="117"/>
      <c r="P8" s="117"/>
      <c r="Q8" s="117"/>
      <c r="R8" s="117"/>
      <c r="S8" s="110"/>
      <c r="T8" s="117"/>
      <c r="U8" s="117"/>
      <c r="V8" s="117"/>
      <c r="W8" s="112"/>
      <c r="X8" s="107"/>
      <c r="Y8" s="107"/>
      <c r="Z8" s="107"/>
      <c r="IV8"/>
      <c r="IW8"/>
    </row>
    <row r="9" spans="1:257" ht="15" customHeight="1" x14ac:dyDescent="0.3">
      <c r="B9" s="112">
        <v>6</v>
      </c>
      <c r="C9" s="115">
        <f>INDEX($P$23:$P$64,MATCH(CONCATENATE(CHOOSE(ROW()-1,"A","B","C","D","E","F","G","H","I","J","K","L","M"),COLUMN()+1," ",CHOOSE(COLUMN(),"A","B","C","D","E","F","G","H","I","J","K","L","M"),ROW()),$S$23:$S$64,0),1)</f>
        <v>2</v>
      </c>
      <c r="D9" s="116">
        <f>INDEX($P$23:$P$64,MATCH(CONCATENATE(CHOOSE(COLUMN(),"A","B","C","D","E","F","G","H","I","J","K","L","M"),ROW()," ",CHOOSE(ROW()-1,"A","B","C","D","E","F","G","H","I","J","K","L","M"),COLUMN()+1),$S$23:$S$64,0),1)</f>
        <v>1</v>
      </c>
      <c r="E9" s="116">
        <f>INDEX($P$23:$P$64,MATCH(CONCATENATE(CHOOSE(COLUMN(),"A","B","C","D","E","F","G","H","I","J","K","L","M"),ROW()," ",CHOOSE(ROW()-1,"A","B","C","D","E","F","G","H","I","J","K","L","M"),COLUMN()+1),$S$23:$S$64,0),1)</f>
        <v>1</v>
      </c>
      <c r="F9" s="116">
        <f>INDEX($P$23:$P$64,MATCH(CONCATENATE(CHOOSE(COLUMN(),"A","B","C","D","E","F","G","H","I","J","K","L","M"),ROW()," ",CHOOSE(ROW()-1,"A","B","C","D","E","F","G","H","I","J","K","L","M"),COLUMN()+1),$S$23:$S$64,0),1)</f>
        <v>2</v>
      </c>
      <c r="G9" s="116">
        <f>INDEX($P$23:$P$64,MATCH(CONCATENATE(CHOOSE(COLUMN(),"A","B","C","D","E","F","G","H","I","J","K","L","M"),ROW()," ",CHOOSE(ROW()-1,"A","B","C","D","E","F","G","H","I","J","K","L","M"),COLUMN()+1),$S$23:$S$64,0),1)</f>
        <v>1</v>
      </c>
      <c r="H9" s="113"/>
      <c r="I9" s="115">
        <f>INDEX($P$23:$P$64,MATCH(CONCATENATE(CHOOSE(ROW()-1,"A","B","C","D","E","F","G","H","I","J","K","L","M"),COLUMN()+1," ",CHOOSE(COLUMN(),"A","B","C","D","E","F","G","H","I","J","K","L","M"),ROW()),$S$23:$S$64,0),1)</f>
        <v>2</v>
      </c>
      <c r="J9" s="115">
        <f>INDEX($P$23:$P$64,MATCH(CONCATENATE(CHOOSE(ROW()-1,"A","B","C","D","E","F","G","H","I","J","K","L","M"),COLUMN()+1," ",CHOOSE(COLUMN(),"A","B","C","D","E","F","G","H","I","J","K","L","M"),ROW()),$S$23:$S$64,0),1)</f>
        <v>1</v>
      </c>
      <c r="K9" s="112">
        <v>6</v>
      </c>
      <c r="L9" s="110">
        <f t="shared" si="0"/>
        <v>4</v>
      </c>
      <c r="M9" s="110">
        <f t="shared" si="1"/>
        <v>3</v>
      </c>
      <c r="N9" s="112"/>
      <c r="O9" s="117"/>
      <c r="P9" s="117"/>
      <c r="Q9" s="117"/>
      <c r="R9" s="117"/>
      <c r="S9" s="117"/>
      <c r="T9" s="110"/>
      <c r="U9" s="117"/>
      <c r="V9" s="117"/>
      <c r="W9" s="112"/>
      <c r="X9" s="107"/>
      <c r="Y9" s="107"/>
      <c r="Z9" s="107"/>
      <c r="IV9"/>
      <c r="IW9"/>
    </row>
    <row r="10" spans="1:257" ht="15" customHeight="1" x14ac:dyDescent="0.3">
      <c r="B10" s="112">
        <v>7</v>
      </c>
      <c r="C10" s="115">
        <f>INDEX($P$23:$P$64,MATCH(CONCATENATE(CHOOSE(ROW()-1,"A","B","C","D","E","F","G","H","I","J","K","L","M"),COLUMN()+1," ",CHOOSE(COLUMN(),"A","B","C","D","E","F","G","H","I","J","K","L","M"),ROW()),$S$23:$S$64,0),1)</f>
        <v>1</v>
      </c>
      <c r="D10" s="115">
        <f>INDEX($P$23:$P$64,MATCH(CONCATENATE(CHOOSE(ROW()-1,"A","B","C","D","E","F","G","H","I","J","K","L","M"),COLUMN()+1," ",CHOOSE(COLUMN(),"A","B","C","D","E","F","G","H","I","J","K","L","M"),ROW()),$S$23:$S$64,0),1)</f>
        <v>2</v>
      </c>
      <c r="E10" s="116">
        <f>INDEX($P$23:$P$64,MATCH(CONCATENATE(CHOOSE(COLUMN(),"A","B","C","D","E","F","G","H","I","J","K","L","M"),ROW()," ",CHOOSE(ROW()-1,"A","B","C","D","E","F","G","H","I","J","K","L","M"),COLUMN()+1),$S$23:$S$64,0),1)</f>
        <v>2</v>
      </c>
      <c r="F10" s="116">
        <f>INDEX($P$23:$P$64,MATCH(CONCATENATE(CHOOSE(COLUMN(),"A","B","C","D","E","F","G","H","I","J","K","L","M"),ROW()," ",CHOOSE(ROW()-1,"A","B","C","D","E","F","G","H","I","J","K","L","M"),COLUMN()+1),$S$23:$S$64,0),1)</f>
        <v>1</v>
      </c>
      <c r="G10" s="116">
        <f>INDEX($P$23:$P$64,MATCH(CONCATENATE(CHOOSE(COLUMN(),"A","B","C","D","E","F","G","H","I","J","K","L","M"),ROW()," ",CHOOSE(ROW()-1,"A","B","C","D","E","F","G","H","I","J","K","L","M"),COLUMN()+1),$S$23:$S$64,0),1)</f>
        <v>2</v>
      </c>
      <c r="H10" s="116">
        <f>INDEX($P$23:$P$64,MATCH(CONCATENATE(CHOOSE(COLUMN(),"A","B","C","D","E","F","G","H","I","J","K","L","M"),ROW()," ",CHOOSE(ROW()-1,"A","B","C","D","E","F","G","H","I","J","K","L","M"),COLUMN()+1),$S$23:$S$64,0),1)</f>
        <v>2</v>
      </c>
      <c r="I10" s="113"/>
      <c r="J10" s="115">
        <f>INDEX($P$23:$P$64,MATCH(CONCATENATE(CHOOSE(ROW()-1,"A","B","C","D","E","F","G","H","I","J","K","L","M"),COLUMN()+1," ",CHOOSE(COLUMN(),"A","B","C","D","E","F","G","H","I","J","K","L","M"),ROW()),$S$23:$S$64,0),1)</f>
        <v>2</v>
      </c>
      <c r="K10" s="112">
        <v>7</v>
      </c>
      <c r="L10" s="110">
        <f t="shared" si="0"/>
        <v>2</v>
      </c>
      <c r="M10" s="110">
        <f t="shared" si="1"/>
        <v>5</v>
      </c>
      <c r="N10" s="112"/>
      <c r="O10" s="117"/>
      <c r="P10" s="117"/>
      <c r="Q10" s="117"/>
      <c r="R10" s="117"/>
      <c r="S10" s="117"/>
      <c r="T10" s="117"/>
      <c r="U10" s="110"/>
      <c r="V10" s="117"/>
      <c r="W10" s="112"/>
      <c r="X10" s="107"/>
      <c r="Y10" s="107"/>
      <c r="Z10" s="107"/>
      <c r="IV10"/>
      <c r="IW10"/>
    </row>
    <row r="11" spans="1:257" ht="15" customHeight="1" x14ac:dyDescent="0.3">
      <c r="B11" s="112">
        <v>8</v>
      </c>
      <c r="C11" s="115">
        <f>INDEX($P$23:$P$64,MATCH(CONCATENATE(CHOOSE(ROW()-1,"A","B","C","D","E","F","G","H","I","J","K","L","M"),COLUMN()+1," ",CHOOSE(COLUMN(),"A","B","C","D","E","F","G","H","I","J","K","L","M"),ROW()),$S$23:$S$64,0),1)</f>
        <v>2</v>
      </c>
      <c r="D11" s="115">
        <f>INDEX($P$23:$P$64,MATCH(CONCATENATE(CHOOSE(ROW()-1,"A","B","C","D","E","F","G","H","I","J","K","L","M"),COLUMN()+1," ",CHOOSE(COLUMN(),"A","B","C","D","E","F","G","H","I","J","K","L","M"),ROW()),$S$23:$S$64,0),1)</f>
        <v>1</v>
      </c>
      <c r="E11" s="115">
        <f>INDEX($P$23:$P$64,MATCH(CONCATENATE(CHOOSE(ROW()-1,"A","B","C","D","E","F","G","H","I","J","K","L","M"),COLUMN()+1," ",CHOOSE(COLUMN(),"A","B","C","D","E","F","G","H","I","J","K","L","M"),ROW()),$S$23:$S$64,0),1)</f>
        <v>1</v>
      </c>
      <c r="F11" s="116">
        <f>INDEX($P$23:$P$64,MATCH(CONCATENATE(CHOOSE(COLUMN(),"A","B","C","D","E","F","G","H","I","J","K","L","M"),ROW()," ",CHOOSE(ROW()-1,"A","B","C","D","E","F","G","H","I","J","K","L","M"),COLUMN()+1),$S$23:$S$64,0),1)</f>
        <v>2</v>
      </c>
      <c r="G11" s="116">
        <f>INDEX($P$23:$P$64,MATCH(CONCATENATE(CHOOSE(COLUMN(),"A","B","C","D","E","F","G","H","I","J","K","L","M"),ROW()," ",CHOOSE(ROW()-1,"A","B","C","D","E","F","G","H","I","J","K","L","M"),COLUMN()+1),$S$23:$S$64,0),1)</f>
        <v>2</v>
      </c>
      <c r="H11" s="116">
        <f>INDEX($P$23:$P$64,MATCH(CONCATENATE(CHOOSE(COLUMN(),"A","B","C","D","E","F","G","H","I","J","K","L","M"),ROW()," ",CHOOSE(ROW()-1,"A","B","C","D","E","F","G","H","I","J","K","L","M"),COLUMN()+1),$S$23:$S$64,0),1)</f>
        <v>1</v>
      </c>
      <c r="I11" s="116">
        <f>INDEX($P$23:$P$64,MATCH(CONCATENATE(CHOOSE(COLUMN(),"A","B","C","D","E","F","G","H","I","J","K","L","M"),ROW()," ",CHOOSE(ROW()-1,"A","B","C","D","E","F","G","H","I","J","K","L","M"),COLUMN()+1),$S$23:$S$64,0),1)</f>
        <v>2</v>
      </c>
      <c r="J11" s="113"/>
      <c r="K11" s="112">
        <v>8</v>
      </c>
      <c r="L11" s="110">
        <f t="shared" si="0"/>
        <v>3</v>
      </c>
      <c r="M11" s="110">
        <f t="shared" si="1"/>
        <v>4</v>
      </c>
      <c r="N11" s="112"/>
      <c r="O11" s="117"/>
      <c r="P11" s="117"/>
      <c r="Q11" s="117"/>
      <c r="R11" s="117"/>
      <c r="S11" s="117"/>
      <c r="T11" s="117"/>
      <c r="U11" s="117"/>
      <c r="V11" s="110"/>
      <c r="W11" s="112"/>
      <c r="X11" s="107"/>
      <c r="Y11" s="107"/>
      <c r="Z11" s="107"/>
      <c r="IV11"/>
      <c r="IW11"/>
    </row>
    <row r="12" spans="1:257" ht="15" customHeight="1" x14ac:dyDescent="0.3">
      <c r="A12" s="106" t="s">
        <v>25</v>
      </c>
      <c r="B12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57" ht="18.600000000000001" customHeight="1" x14ac:dyDescent="0.3">
      <c r="B13" s="109" t="s">
        <v>29</v>
      </c>
      <c r="C13" s="109">
        <v>1</v>
      </c>
      <c r="D13" s="109">
        <v>2</v>
      </c>
      <c r="E13" s="109">
        <v>3</v>
      </c>
      <c r="F13" s="109">
        <v>4</v>
      </c>
      <c r="G13" s="109">
        <v>5</v>
      </c>
      <c r="H13" s="109">
        <v>6</v>
      </c>
      <c r="I13" s="109">
        <v>7</v>
      </c>
      <c r="J13" s="109">
        <v>8</v>
      </c>
      <c r="K13" s="107"/>
      <c r="L13" s="107"/>
      <c r="M13" s="107"/>
      <c r="N13" s="109"/>
      <c r="O13" s="109"/>
      <c r="P13" s="109"/>
      <c r="Q13" s="109"/>
      <c r="R13" s="109"/>
      <c r="S13" s="109"/>
      <c r="T13" s="109"/>
      <c r="U13" s="109"/>
      <c r="V13" s="109"/>
      <c r="W13" s="111"/>
      <c r="X13" s="111"/>
      <c r="Y13" s="111"/>
      <c r="Z13" s="111"/>
      <c r="AA13" s="111"/>
      <c r="IW13"/>
    </row>
    <row r="14" spans="1:257" ht="18.600000000000001" customHeight="1" x14ac:dyDescent="0.3">
      <c r="B14" s="112">
        <v>1</v>
      </c>
      <c r="C14" s="113"/>
      <c r="D14" s="114">
        <f>INDEX($Q$23:$Q$64,MATCH(CONCATENATE(CHOOSE(ROW()-11,"A","B","C","D","E","F","G","H","I","J","K","L","M"),COLUMN()+1," ",CHOOSE(COLUMN(),"A","B","C","D","E","F","G","H","I","J","K","L","M"),ROW()-10),$S$23:$S$64,0),1)</f>
        <v>14</v>
      </c>
      <c r="E14" s="115">
        <f>INDEX($Q$23:$Q$64,MATCH(CONCATENATE(CHOOSE(ROW()-11,"A","B","C","D","E","F","G","H","I","J","K","L","M"),COLUMN()+1," ",CHOOSE(COLUMN(),"A","B","C","D","E","F","G","H","I","J","K","L","M"),ROW()-10),$S$23:$S$64,0),1)</f>
        <v>13</v>
      </c>
      <c r="F14" s="115">
        <f>INDEX($Q$23:$Q$64,MATCH(CONCATENATE(CHOOSE(ROW()-11,"A","B","C","D","E","F","G","H","I","J","K","L","M"),COLUMN()+1," ",CHOOSE(COLUMN(),"A","B","C","D","E","F","G","H","I","J","K","L","M"),ROW()-10),$S$23:$S$64,0),1)</f>
        <v>2</v>
      </c>
      <c r="G14" s="115">
        <f>INDEX($Q$23:$Q$64,MATCH(CONCATENATE(CHOOSE(ROW()-11,"A","B","C","D","E","F","G","H","I","J","K","L","M"),COLUMN()+1," ",CHOOSE(COLUMN(),"A","B","C","D","E","F","G","H","I","J","K","L","M"),ROW()-10),$S$23:$S$64,0),1)</f>
        <v>1</v>
      </c>
      <c r="H14" s="116">
        <f>INDEX($Q$23:$Q$64,MATCH(CONCATENATE(CHOOSE(COLUMN(),"A","B","C","D","E","F","G","H","I","J","K","L","M"),ROW()-10," ",CHOOSE(ROW()-11,"A","B","C","D","E","F","G","H","I","J","K","L","M"),COLUMN()+1),$S$23:$S$64,0),1)</f>
        <v>8</v>
      </c>
      <c r="I14" s="116">
        <f>INDEX($Q$23:$Q$64,MATCH(CONCATENATE(CHOOSE(COLUMN(),"A","B","C","D","E","F","G","H","I","J","K","L","M"),ROW()-10," ",CHOOSE(ROW()-11,"A","B","C","D","E","F","G","H","I","J","K","L","M"),COLUMN()+1),$S$23:$S$64,0),1)</f>
        <v>7</v>
      </c>
      <c r="J14" s="116">
        <f>INDEX($Q$23:$Q$64,MATCH(CONCATENATE(CHOOSE(COLUMN(),"A","B","C","D","E","F","G","H","I","J","K","L","M"),ROW()-10," ",CHOOSE(ROW()-11,"A","B","C","D","E","F","G","H","I","J","K","L","M"),COLUMN()+1),$S$23:$S$64,0),1)</f>
        <v>3</v>
      </c>
      <c r="K14" s="107"/>
      <c r="L14" s="107"/>
      <c r="M14" s="107"/>
      <c r="N14" s="112"/>
      <c r="O14" s="110"/>
      <c r="P14" s="117"/>
      <c r="Q14" s="117"/>
      <c r="R14" s="117"/>
      <c r="S14" s="117"/>
      <c r="T14" s="117"/>
      <c r="U14" s="117"/>
      <c r="V14" s="117"/>
      <c r="W14" s="107"/>
      <c r="X14" s="107"/>
      <c r="Y14" s="107"/>
      <c r="Z14" s="107"/>
      <c r="AA14" s="107"/>
      <c r="IW14"/>
    </row>
    <row r="15" spans="1:257" ht="18.600000000000001" customHeight="1" x14ac:dyDescent="0.3">
      <c r="B15" s="112">
        <v>2</v>
      </c>
      <c r="C15" s="118">
        <f>INDEX($Q$23:$Q$64,MATCH(CONCATENATE(CHOOSE(COLUMN(),"A","B","C","D","E","F","G","H","I","J","K","L","M"),ROW()-10," ",CHOOSE(ROW()-11,"A","B","C","D","E","F","G","H","I","J","K","L","M"),COLUMN()+1),$S$23:$S$64,0),1)</f>
        <v>14</v>
      </c>
      <c r="D15" s="113"/>
      <c r="E15" s="115">
        <f>INDEX($Q$23:$Q$64,MATCH(CONCATENATE(CHOOSE(ROW()-11,"A","B","C","D","E","F","G","H","I","J","K","L","M"),COLUMN()+1," ",CHOOSE(COLUMN(),"A","B","C","D","E","F","G","H","I","J","K","L","M"),ROW()-10),$S$23:$S$64,0),1)</f>
        <v>6</v>
      </c>
      <c r="F15" s="115">
        <f>INDEX($Q$23:$Q$64,MATCH(CONCATENATE(CHOOSE(ROW()-11,"A","B","C","D","E","F","G","H","I","J","K","L","M"),COLUMN()+1," ",CHOOSE(COLUMN(),"A","B","C","D","E","F","G","H","I","J","K","L","M"),ROW()-10),$S$23:$S$64,0),1)</f>
        <v>13</v>
      </c>
      <c r="G15" s="115">
        <f>INDEX($Q$23:$Q$64,MATCH(CONCATENATE(CHOOSE(ROW()-11,"A","B","C","D","E","F","G","H","I","J","K","L","M"),COLUMN()+1," ",CHOOSE(COLUMN(),"A","B","C","D","E","F","G","H","I","J","K","L","M"),ROW()-10),$S$23:$S$64,0),1)</f>
        <v>12</v>
      </c>
      <c r="H15" s="115">
        <f>INDEX($Q$23:$Q$64,MATCH(CONCATENATE(CHOOSE(ROW()-11,"A","B","C","D","E","F","G","H","I","J","K","L","M"),COLUMN()+1," ",CHOOSE(COLUMN(),"A","B","C","D","E","F","G","H","I","J","K","L","M"),ROW()-10),$S$23:$S$64,0),1)</f>
        <v>5</v>
      </c>
      <c r="I15" s="116">
        <f>INDEX($Q$23:$Q$64,MATCH(CONCATENATE(CHOOSE(COLUMN(),"A","B","C","D","E","F","G","H","I","J","K","L","M"),ROW()-10," ",CHOOSE(ROW()-11,"A","B","C","D","E","F","G","H","I","J","K","L","M"),COLUMN()+1),$S$23:$S$64,0),1)</f>
        <v>4</v>
      </c>
      <c r="J15" s="116">
        <f>INDEX($Q$23:$Q$64,MATCH(CONCATENATE(CHOOSE(COLUMN(),"A","B","C","D","E","F","G","H","I","J","K","L","M"),ROW()-10," ",CHOOSE(ROW()-11,"A","B","C","D","E","F","G","H","I","J","K","L","M"),COLUMN()+1),$S$23:$S$64,0),1)</f>
        <v>11</v>
      </c>
      <c r="K15" s="107"/>
      <c r="L15" s="107"/>
      <c r="M15" s="107"/>
      <c r="N15" s="112"/>
      <c r="O15" s="117"/>
      <c r="P15" s="110"/>
      <c r="Q15" s="117"/>
      <c r="R15" s="117"/>
      <c r="S15" s="117"/>
      <c r="T15" s="117"/>
      <c r="U15" s="117"/>
      <c r="V15" s="117"/>
      <c r="W15" s="107"/>
      <c r="X15" s="107"/>
      <c r="Y15" s="107"/>
      <c r="Z15" s="107"/>
      <c r="AA15" s="107"/>
      <c r="IW15"/>
    </row>
    <row r="16" spans="1:257" ht="18.600000000000001" customHeight="1" x14ac:dyDescent="0.3">
      <c r="B16" s="112">
        <v>3</v>
      </c>
      <c r="C16" s="116">
        <f>INDEX($Q$23:$Q$64,MATCH(CONCATENATE(CHOOSE(COLUMN(),"A","B","C","D","E","F","G","H","I","J","K","L","M"),ROW()-10," ",CHOOSE(ROW()-11,"A","B","C","D","E","F","G","H","I","J","K","L","M"),COLUMN()+1),$S$23:$S$64,0),1)</f>
        <v>13</v>
      </c>
      <c r="D16" s="116">
        <f>INDEX($Q$23:$Q$64,MATCH(CONCATENATE(CHOOSE(COLUMN(),"A","B","C","D","E","F","G","H","I","J","K","L","M"),ROW()-10," ",CHOOSE(ROW()-11,"A","B","C","D","E","F","G","H","I","J","K","L","M"),COLUMN()+1),$S$23:$S$64,0),1)</f>
        <v>6</v>
      </c>
      <c r="E16" s="113"/>
      <c r="F16" s="115">
        <f>INDEX($Q$23:$Q$64,MATCH(CONCATENATE(CHOOSE(ROW()-11,"A","B","C","D","E","F","G","H","I","J","K","L","M"),COLUMN()+1," ",CHOOSE(COLUMN(),"A","B","C","D","E","F","G","H","I","J","K","L","M"),ROW()-10),$S$23:$S$64,0),1)</f>
        <v>14</v>
      </c>
      <c r="G16" s="115">
        <f>INDEX($Q$23:$Q$64,MATCH(CONCATENATE(CHOOSE(ROW()-11,"A","B","C","D","E","F","G","H","I","J","K","L","M"),COLUMN()+1," ",CHOOSE(COLUMN(),"A","B","C","D","E","F","G","H","I","J","K","L","M"),ROW()-10),$S$23:$S$64,0),1)</f>
        <v>11</v>
      </c>
      <c r="H16" s="115">
        <f>INDEX($Q$23:$Q$64,MATCH(CONCATENATE(CHOOSE(ROW()-11,"A","B","C","D","E","F","G","H","I","J","K","L","M"),COLUMN()+1," ",CHOOSE(COLUMN(),"A","B","C","D","E","F","G","H","I","J","K","L","M"),ROW()-10),$S$23:$S$64,0),1)</f>
        <v>4</v>
      </c>
      <c r="I16" s="115">
        <f>INDEX($Q$23:$Q$64,MATCH(CONCATENATE(CHOOSE(ROW()-11,"A","B","C","D","E","F","G","H","I","J","K","L","M"),COLUMN()+1," ",CHOOSE(COLUMN(),"A","B","C","D","E","F","G","H","I","J","K","L","M"),ROW()-10),$S$23:$S$64,0),1)</f>
        <v>5</v>
      </c>
      <c r="J16" s="116">
        <f>INDEX($Q$23:$Q$64,MATCH(CONCATENATE(CHOOSE(COLUMN(),"A","B","C","D","E","F","G","H","I","J","K","L","M"),ROW()-10," ",CHOOSE(ROW()-11,"A","B","C","D","E","F","G","H","I","J","K","L","M"),COLUMN()+1),$S$23:$S$64,0),1)</f>
        <v>12</v>
      </c>
      <c r="K16" s="107"/>
      <c r="L16" s="107"/>
      <c r="M16" s="107"/>
      <c r="N16" s="112"/>
      <c r="O16" s="117"/>
      <c r="P16" s="117"/>
      <c r="Q16" s="110"/>
      <c r="R16" s="117"/>
      <c r="S16" s="117"/>
      <c r="T16" s="117"/>
      <c r="U16" s="117"/>
      <c r="V16" s="117"/>
      <c r="W16" s="107"/>
      <c r="X16" s="107"/>
      <c r="Y16" s="107"/>
      <c r="Z16" s="107"/>
      <c r="AA16" s="107"/>
      <c r="IW16"/>
    </row>
    <row r="17" spans="2:257" ht="18.600000000000001" customHeight="1" x14ac:dyDescent="0.3">
      <c r="B17" s="112">
        <v>4</v>
      </c>
      <c r="C17" s="116">
        <f>INDEX($Q$23:$Q$64,MATCH(CONCATENATE(CHOOSE(COLUMN(),"A","B","C","D","E","F","G","H","I","J","K","L","M"),ROW()-10," ",CHOOSE(ROW()-11,"A","B","C","D","E","F","G","H","I","J","K","L","M"),COLUMN()+1),$S$23:$S$64,0),1)</f>
        <v>2</v>
      </c>
      <c r="D17" s="116">
        <f>INDEX($Q$23:$Q$64,MATCH(CONCATENATE(CHOOSE(COLUMN(),"A","B","C","D","E","F","G","H","I","J","K","L","M"),ROW()-10," ",CHOOSE(ROW()-11,"A","B","C","D","E","F","G","H","I","J","K","L","M"),COLUMN()+1),$S$23:$S$64,0),1)</f>
        <v>13</v>
      </c>
      <c r="E17" s="116">
        <f>INDEX($Q$23:$Q$64,MATCH(CONCATENATE(CHOOSE(COLUMN(),"A","B","C","D","E","F","G","H","I","J","K","L","M"),ROW()-10," ",CHOOSE(ROW()-11,"A","B","C","D","E","F","G","H","I","J","K","L","M"),COLUMN()+1),$S$23:$S$64,0),1)</f>
        <v>14</v>
      </c>
      <c r="F17" s="113"/>
      <c r="G17" s="115">
        <f>INDEX($Q$23:$Q$64,MATCH(CONCATENATE(CHOOSE(ROW()-11,"A","B","C","D","E","F","G","H","I","J","K","L","M"),COLUMN()+1," ",CHOOSE(COLUMN(),"A","B","C","D","E","F","G","H","I","J","K","L","M"),ROW()-10),$S$23:$S$64,0),1)</f>
        <v>3</v>
      </c>
      <c r="H17" s="115">
        <f>INDEX($Q$23:$Q$64,MATCH(CONCATENATE(CHOOSE(ROW()-11,"A","B","C","D","E","F","G","H","I","J","K","L","M"),COLUMN()+1," ",CHOOSE(COLUMN(),"A","B","C","D","E","F","G","H","I","J","K","L","M"),ROW()-10),$S$23:$S$64,0),1)</f>
        <v>7</v>
      </c>
      <c r="I17" s="115">
        <f>INDEX($Q$23:$Q$64,MATCH(CONCATENATE(CHOOSE(ROW()-11,"A","B","C","D","E","F","G","H","I","J","K","L","M"),COLUMN()+1," ",CHOOSE(COLUMN(),"A","B","C","D","E","F","G","H","I","J","K","L","M"),ROW()-10),$S$23:$S$64,0),1)</f>
        <v>8</v>
      </c>
      <c r="J17" s="115">
        <f>INDEX($Q$23:$Q$64,MATCH(CONCATENATE(CHOOSE(ROW()-11,"A","B","C","D","E","F","G","H","I","J","K","L","M"),COLUMN()+1," ",CHOOSE(COLUMN(),"A","B","C","D","E","F","G","H","I","J","K","L","M"),ROW()-10),$S$23:$S$64,0),1)</f>
        <v>1</v>
      </c>
      <c r="K17" s="107"/>
      <c r="L17" s="107"/>
      <c r="M17" s="107"/>
      <c r="N17" s="112"/>
      <c r="O17" s="117"/>
      <c r="P17" s="117"/>
      <c r="Q17" s="117"/>
      <c r="R17" s="110"/>
      <c r="S17" s="117"/>
      <c r="T17" s="117"/>
      <c r="U17" s="117"/>
      <c r="V17" s="117"/>
      <c r="W17" s="107"/>
      <c r="X17" s="107"/>
      <c r="Y17" s="107"/>
      <c r="Z17" s="107"/>
      <c r="AA17" s="107"/>
      <c r="IW17"/>
    </row>
    <row r="18" spans="2:257" ht="18.600000000000001" customHeight="1" x14ac:dyDescent="0.3">
      <c r="B18" s="112">
        <v>5</v>
      </c>
      <c r="C18" s="116">
        <f>INDEX($Q$23:$Q$64,MATCH(CONCATENATE(CHOOSE(COLUMN(),"A","B","C","D","E","F","G","H","I","J","K","L","M"),ROW()-10," ",CHOOSE(ROW()-11,"A","B","C","D","E","F","G","H","I","J","K","L","M"),COLUMN()+1),$S$23:$S$64,0),1)</f>
        <v>1</v>
      </c>
      <c r="D18" s="116">
        <f>INDEX($Q$23:$Q$64,MATCH(CONCATENATE(CHOOSE(COLUMN(),"A","B","C","D","E","F","G","H","I","J","K","L","M"),ROW()-10," ",CHOOSE(ROW()-11,"A","B","C","D","E","F","G","H","I","J","K","L","M"),COLUMN()+1),$S$23:$S$64,0),1)</f>
        <v>12</v>
      </c>
      <c r="E18" s="116">
        <f>INDEX($Q$23:$Q$64,MATCH(CONCATENATE(CHOOSE(COLUMN(),"A","B","C","D","E","F","G","H","I","J","K","L","M"),ROW()-10," ",CHOOSE(ROW()-11,"A","B","C","D","E","F","G","H","I","J","K","L","M"),COLUMN()+1),$S$23:$S$64,0),1)</f>
        <v>11</v>
      </c>
      <c r="F18" s="116">
        <f>INDEX($Q$23:$Q$64,MATCH(CONCATENATE(CHOOSE(COLUMN(),"A","B","C","D","E","F","G","H","I","J","K","L","M"),ROW()-10," ",CHOOSE(ROW()-11,"A","B","C","D","E","F","G","H","I","J","K","L","M"),COLUMN()+1),$S$23:$S$64,0),1)</f>
        <v>3</v>
      </c>
      <c r="G18" s="113"/>
      <c r="H18" s="115">
        <f>INDEX($Q$23:$Q$64,MATCH(CONCATENATE(CHOOSE(ROW()-11,"A","B","C","D","E","F","G","H","I","J","K","L","M"),COLUMN()+1," ",CHOOSE(COLUMN(),"A","B","C","D","E","F","G","H","I","J","K","L","M"),ROW()-10),$S$23:$S$64,0),1)</f>
        <v>10</v>
      </c>
      <c r="I18" s="115">
        <f>INDEX($Q$23:$Q$64,MATCH(CONCATENATE(CHOOSE(ROW()-11,"A","B","C","D","E","F","G","H","I","J","K","L","M"),COLUMN()+1," ",CHOOSE(COLUMN(),"A","B","C","D","E","F","G","H","I","J","K","L","M"),ROW()-10),$S$23:$S$64,0),1)</f>
        <v>9</v>
      </c>
      <c r="J18" s="115">
        <f>INDEX($Q$23:$Q$64,MATCH(CONCATENATE(CHOOSE(ROW()-11,"A","B","C","D","E","F","G","H","I","J","K","L","M"),COLUMN()+1," ",CHOOSE(COLUMN(),"A","B","C","D","E","F","G","H","I","J","K","L","M"),ROW()-10),$S$23:$S$64,0),1)</f>
        <v>2</v>
      </c>
      <c r="K18" s="107"/>
      <c r="L18" s="107"/>
      <c r="M18" s="107"/>
      <c r="N18" s="112"/>
      <c r="O18" s="117"/>
      <c r="P18" s="117"/>
      <c r="Q18" s="117"/>
      <c r="R18" s="117"/>
      <c r="S18" s="110"/>
      <c r="T18" s="117"/>
      <c r="U18" s="117"/>
      <c r="V18" s="117"/>
      <c r="W18" s="107"/>
      <c r="X18" s="107"/>
      <c r="Y18" s="107"/>
      <c r="Z18" s="107"/>
      <c r="AA18" s="107"/>
      <c r="IW18"/>
    </row>
    <row r="19" spans="2:257" ht="18.600000000000001" customHeight="1" x14ac:dyDescent="0.3">
      <c r="B19" s="112">
        <v>6</v>
      </c>
      <c r="C19" s="115">
        <f>INDEX($Q$23:$Q$64,MATCH(CONCATENATE(CHOOSE(ROW()-11,"A","B","C","D","E","F","G","H","I","J","K","L","M"),COLUMN()+1," ",CHOOSE(COLUMN(),"A","B","C","D","E","F","G","H","I","J","K","L","M"),ROW()-10),$S$23:$S$64,0),1)</f>
        <v>8</v>
      </c>
      <c r="D19" s="116">
        <f>INDEX($Q$23:$Q$64,MATCH(CONCATENATE(CHOOSE(COLUMN(),"A","B","C","D","E","F","G","H","I","J","K","L","M"),ROW()-10," ",CHOOSE(ROW()-11,"A","B","C","D","E","F","G","H","I","J","K","L","M"),COLUMN()+1),$S$23:$S$64,0),1)</f>
        <v>5</v>
      </c>
      <c r="E19" s="116">
        <f>INDEX($Q$23:$Q$64,MATCH(CONCATENATE(CHOOSE(COLUMN(),"A","B","C","D","E","F","G","H","I","J","K","L","M"),ROW()-10," ",CHOOSE(ROW()-11,"A","B","C","D","E","F","G","H","I","J","K","L","M"),COLUMN()+1),$S$23:$S$64,0),1)</f>
        <v>4</v>
      </c>
      <c r="F19" s="116">
        <f>INDEX($Q$23:$Q$64,MATCH(CONCATENATE(CHOOSE(COLUMN(),"A","B","C","D","E","F","G","H","I","J","K","L","M"),ROW()-10," ",CHOOSE(ROW()-11,"A","B","C","D","E","F","G","H","I","J","K","L","M"),COLUMN()+1),$S$23:$S$64,0),1)</f>
        <v>7</v>
      </c>
      <c r="G19" s="116">
        <f>INDEX($Q$23:$Q$64,MATCH(CONCATENATE(CHOOSE(COLUMN(),"A","B","C","D","E","F","G","H","I","J","K","L","M"),ROW()-10," ",CHOOSE(ROW()-11,"A","B","C","D","E","F","G","H","I","J","K","L","M"),COLUMN()+1),$S$23:$S$64,0),1)</f>
        <v>10</v>
      </c>
      <c r="H19" s="113"/>
      <c r="I19" s="115">
        <f>INDEX($Q$23:$Q$64,MATCH(CONCATENATE(CHOOSE(ROW()-11,"A","B","C","D","E","F","G","H","I","J","K","L","M"),COLUMN()+1," ",CHOOSE(COLUMN(),"A","B","C","D","E","F","G","H","I","J","K","L","M"),ROW()-10),$S$23:$S$64,0),1)</f>
        <v>6</v>
      </c>
      <c r="J19" s="115">
        <f>INDEX($Q$23:$Q$64,MATCH(CONCATENATE(CHOOSE(ROW()-11,"A","B","C","D","E","F","G","H","I","J","K","L","M"),COLUMN()+1," ",CHOOSE(COLUMN(),"A","B","C","D","E","F","G","H","I","J","K","L","M"),ROW()-10),$S$23:$S$64,0),1)</f>
        <v>9</v>
      </c>
      <c r="K19" s="107"/>
      <c r="L19" s="107"/>
      <c r="M19" s="107"/>
      <c r="N19" s="112"/>
      <c r="O19" s="117"/>
      <c r="P19" s="117"/>
      <c r="Q19" s="117"/>
      <c r="R19" s="117"/>
      <c r="S19" s="117"/>
      <c r="T19" s="110"/>
      <c r="U19" s="117"/>
      <c r="V19" s="117"/>
      <c r="W19" s="107"/>
      <c r="X19" s="107"/>
      <c r="Y19" s="107"/>
      <c r="Z19" s="107"/>
      <c r="AA19" s="107"/>
      <c r="IW19"/>
    </row>
    <row r="20" spans="2:257" ht="18.600000000000001" customHeight="1" x14ac:dyDescent="0.3">
      <c r="B20" s="112">
        <v>7</v>
      </c>
      <c r="C20" s="115">
        <f>INDEX($Q$23:$Q$64,MATCH(CONCATENATE(CHOOSE(ROW()-11,"A","B","C","D","E","F","G","H","I","J","K","L","M"),COLUMN()+1," ",CHOOSE(COLUMN(),"A","B","C","D","E","F","G","H","I","J","K","L","M"),ROW()-10),$S$23:$S$64,0),1)</f>
        <v>7</v>
      </c>
      <c r="D20" s="115">
        <f>INDEX($Q$23:$Q$64,MATCH(CONCATENATE(CHOOSE(ROW()-11,"A","B","C","D","E","F","G","H","I","J","K","L","M"),COLUMN()+1," ",CHOOSE(COLUMN(),"A","B","C","D","E","F","G","H","I","J","K","L","M"),ROW()-10),$S$23:$S$64,0),1)</f>
        <v>4</v>
      </c>
      <c r="E20" s="116">
        <f>INDEX($Q$23:$Q$64,MATCH(CONCATENATE(CHOOSE(COLUMN(),"A","B","C","D","E","F","G","H","I","J","K","L","M"),ROW()-10," ",CHOOSE(ROW()-11,"A","B","C","D","E","F","G","H","I","J","K","L","M"),COLUMN()+1),$S$23:$S$64,0),1)</f>
        <v>5</v>
      </c>
      <c r="F20" s="116">
        <f>INDEX($Q$23:$Q$64,MATCH(CONCATENATE(CHOOSE(COLUMN(),"A","B","C","D","E","F","G","H","I","J","K","L","M"),ROW()-10," ",CHOOSE(ROW()-11,"A","B","C","D","E","F","G","H","I","J","K","L","M"),COLUMN()+1),$S$23:$S$64,0),1)</f>
        <v>8</v>
      </c>
      <c r="G20" s="116">
        <f>INDEX($Q$23:$Q$64,MATCH(CONCATENATE(CHOOSE(COLUMN(),"A","B","C","D","E","F","G","H","I","J","K","L","M"),ROW()-10," ",CHOOSE(ROW()-11,"A","B","C","D","E","F","G","H","I","J","K","L","M"),COLUMN()+1),$S$23:$S$64,0),1)</f>
        <v>9</v>
      </c>
      <c r="H20" s="116">
        <f>INDEX($Q$23:$Q$64,MATCH(CONCATENATE(CHOOSE(COLUMN(),"A","B","C","D","E","F","G","H","I","J","K","L","M"),ROW()-10," ",CHOOSE(ROW()-11,"A","B","C","D","E","F","G","H","I","J","K","L","M"),COLUMN()+1),$S$23:$S$64,0),1)</f>
        <v>6</v>
      </c>
      <c r="I20" s="113"/>
      <c r="J20" s="115">
        <f>INDEX($Q$23:$Q$64,MATCH(CONCATENATE(CHOOSE(ROW()-11,"A","B","C","D","E","F","G","H","I","J","K","L","M"),COLUMN()+1," ",CHOOSE(COLUMN(),"A","B","C","D","E","F","G","H","I","J","K","L","M"),ROW()-10),$S$23:$S$64,0),1)</f>
        <v>10</v>
      </c>
      <c r="K20" s="107"/>
      <c r="L20" s="107"/>
      <c r="M20" s="107"/>
      <c r="N20" s="112"/>
      <c r="O20" s="117"/>
      <c r="P20" s="117"/>
      <c r="Q20" s="117"/>
      <c r="R20" s="117"/>
      <c r="S20" s="117"/>
      <c r="T20" s="117"/>
      <c r="U20" s="110"/>
      <c r="V20" s="117"/>
      <c r="W20" s="107"/>
      <c r="X20" s="107"/>
      <c r="Y20" s="107"/>
      <c r="Z20" s="107"/>
      <c r="AA20" s="107"/>
      <c r="IW20"/>
    </row>
    <row r="21" spans="2:257" ht="18.600000000000001" customHeight="1" x14ac:dyDescent="0.3">
      <c r="B21" s="112">
        <v>8</v>
      </c>
      <c r="C21" s="115">
        <f>INDEX($Q$23:$Q$64,MATCH(CONCATENATE(CHOOSE(ROW()-11,"A","B","C","D","E","F","G","H","I","J","K","L","M"),COLUMN()+1," ",CHOOSE(COLUMN(),"A","B","C","D","E","F","G","H","I","J","K","L","M"),ROW()-10),$S$23:$S$64,0),1)</f>
        <v>3</v>
      </c>
      <c r="D21" s="115">
        <f>INDEX($Q$23:$Q$64,MATCH(CONCATENATE(CHOOSE(ROW()-11,"A","B","C","D","E","F","G","H","I","J","K","L","M"),COLUMN()+1," ",CHOOSE(COLUMN(),"A","B","C","D","E","F","G","H","I","J","K","L","M"),ROW()-10),$S$23:$S$64,0),1)</f>
        <v>11</v>
      </c>
      <c r="E21" s="115">
        <f>INDEX($Q$23:$Q$64,MATCH(CONCATENATE(CHOOSE(ROW()-11,"A","B","C","D","E","F","G","H","I","J","K","L","M"),COLUMN()+1," ",CHOOSE(COLUMN(),"A","B","C","D","E","F","G","H","I","J","K","L","M"),ROW()-10),$S$23:$S$64,0),1)</f>
        <v>12</v>
      </c>
      <c r="F21" s="116">
        <f>INDEX($Q$23:$Q$64,MATCH(CONCATENATE(CHOOSE(COLUMN(),"A","B","C","D","E","F","G","H","I","J","K","L","M"),ROW()-10," ",CHOOSE(ROW()-11,"A","B","C","D","E","F","G","H","I","J","K","L","M"),COLUMN()+1),$S$23:$S$64,0),1)</f>
        <v>1</v>
      </c>
      <c r="G21" s="116">
        <f>INDEX($Q$23:$Q$64,MATCH(CONCATENATE(CHOOSE(COLUMN(),"A","B","C","D","E","F","G","H","I","J","K","L","M"),ROW()-10," ",CHOOSE(ROW()-11,"A","B","C","D","E","F","G","H","I","J","K","L","M"),COLUMN()+1),$S$23:$S$64,0),1)</f>
        <v>2</v>
      </c>
      <c r="H21" s="116">
        <f>INDEX($Q$23:$Q$64,MATCH(CONCATENATE(CHOOSE(COLUMN(),"A","B","C","D","E","F","G","H","I","J","K","L","M"),ROW()-10," ",CHOOSE(ROW()-11,"A","B","C","D","E","F","G","H","I","J","K","L","M"),COLUMN()+1),$S$23:$S$64,0),1)</f>
        <v>9</v>
      </c>
      <c r="I21" s="116">
        <f>INDEX($Q$23:$Q$64,MATCH(CONCATENATE(CHOOSE(COLUMN(),"A","B","C","D","E","F","G","H","I","J","K","L","M"),ROW()-10," ",CHOOSE(ROW()-11,"A","B","C","D","E","F","G","H","I","J","K","L","M"),COLUMN()+1),$S$23:$S$64,0),1)</f>
        <v>10</v>
      </c>
      <c r="J21" s="113"/>
      <c r="K21" s="107"/>
      <c r="L21" s="107"/>
      <c r="M21" s="107"/>
      <c r="N21" s="112"/>
      <c r="O21" s="117"/>
      <c r="P21" s="117"/>
      <c r="Q21" s="117"/>
      <c r="R21" s="117"/>
      <c r="S21" s="117"/>
      <c r="T21" s="117"/>
      <c r="U21" s="117"/>
      <c r="V21" s="110"/>
      <c r="W21" s="107"/>
      <c r="X21" s="107"/>
      <c r="Y21" s="107"/>
      <c r="Z21" s="107"/>
      <c r="AA21" s="107"/>
      <c r="IW21"/>
    </row>
    <row r="22" spans="2:257" ht="15" customHeight="1" x14ac:dyDescent="0.3">
      <c r="B22" s="119" t="s">
        <v>30</v>
      </c>
      <c r="C22" s="5" t="s">
        <v>31</v>
      </c>
      <c r="D22" s="5"/>
      <c r="E22" s="107"/>
      <c r="F22" s="4" t="s">
        <v>32</v>
      </c>
      <c r="G22" s="4"/>
      <c r="H22" s="4"/>
      <c r="I22" s="4"/>
      <c r="J22" s="4"/>
      <c r="K22" s="107"/>
      <c r="L22" s="120" t="s">
        <v>29</v>
      </c>
      <c r="M22" s="3" t="s">
        <v>33</v>
      </c>
      <c r="N22" s="3"/>
      <c r="O22" s="121" t="s">
        <v>34</v>
      </c>
      <c r="P22" s="122" t="s">
        <v>26</v>
      </c>
      <c r="Q22" s="120" t="s">
        <v>29</v>
      </c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2:257" ht="15" customHeight="1" x14ac:dyDescent="0.3">
      <c r="B23" s="123">
        <v>1</v>
      </c>
      <c r="C23" s="124">
        <v>5</v>
      </c>
      <c r="D23" s="124">
        <v>1</v>
      </c>
      <c r="E23" s="107"/>
      <c r="F23" s="107"/>
      <c r="G23" s="107"/>
      <c r="H23" s="107"/>
      <c r="I23" s="107"/>
      <c r="J23" s="125" t="s">
        <v>35</v>
      </c>
      <c r="K23" s="107"/>
      <c r="L23" s="123">
        <v>1</v>
      </c>
      <c r="M23" s="126">
        <f>$C23</f>
        <v>5</v>
      </c>
      <c r="N23" s="127">
        <f>$D23</f>
        <v>1</v>
      </c>
      <c r="O23" s="128" t="str">
        <f>IF(ISBLANK(RR!$K4),"",IF(RR!$K4="B",$C23,$D23))</f>
        <v/>
      </c>
      <c r="P23" s="129">
        <v>1</v>
      </c>
      <c r="Q23" s="123">
        <f>B23</f>
        <v>1</v>
      </c>
      <c r="R23" s="107"/>
      <c r="S23" s="130" t="str">
        <f>CONCATENATE(ADDRESS(C23+3,D23+2,4)," ",ADDRESS(D23+3,C23+2,4))</f>
        <v>C8 G4</v>
      </c>
      <c r="T23" s="131"/>
      <c r="U23" s="107"/>
      <c r="V23" s="107"/>
      <c r="W23" s="107"/>
      <c r="X23" s="107"/>
      <c r="Y23" s="107"/>
      <c r="Z23" s="107"/>
      <c r="AA23" s="107"/>
      <c r="AB23" s="107"/>
    </row>
    <row r="24" spans="2:257" ht="15" customHeight="1" x14ac:dyDescent="0.3">
      <c r="B24" s="123">
        <f>B23</f>
        <v>1</v>
      </c>
      <c r="C24" s="124">
        <v>8</v>
      </c>
      <c r="D24" s="124">
        <v>4</v>
      </c>
      <c r="E24" s="107"/>
      <c r="F24" s="107"/>
      <c r="G24" s="107"/>
      <c r="H24" s="107"/>
      <c r="I24" s="107"/>
      <c r="J24" s="107"/>
      <c r="K24" s="107"/>
      <c r="L24" s="123"/>
      <c r="M24" s="126">
        <f>$C24</f>
        <v>8</v>
      </c>
      <c r="N24" s="127">
        <f>$D24</f>
        <v>4</v>
      </c>
      <c r="O24" s="128" t="str">
        <f>IF(ISBLANK(RR!$K5),"",IF(RR!$K5="B",$C24,$D24))</f>
        <v/>
      </c>
      <c r="P24" s="129">
        <v>2</v>
      </c>
      <c r="Q24" s="123">
        <f>B24</f>
        <v>1</v>
      </c>
      <c r="R24" s="107"/>
      <c r="S24" s="130" t="str">
        <f>CONCATENATE(ADDRESS(C24+3,D24+2,4)," ",ADDRESS(D24+3,C24+2,4))</f>
        <v>F11 J7</v>
      </c>
      <c r="T24" s="131"/>
      <c r="U24" s="107"/>
      <c r="V24" s="107"/>
      <c r="W24" s="107"/>
      <c r="X24" s="107"/>
      <c r="Y24" s="107"/>
      <c r="Z24" s="107"/>
      <c r="AA24" s="107"/>
      <c r="AB24" s="107"/>
    </row>
    <row r="25" spans="2:257" ht="15" customHeight="1" x14ac:dyDescent="0.3">
      <c r="B25" s="123"/>
      <c r="C25" s="124"/>
      <c r="D25" s="124"/>
      <c r="E25" s="107">
        <f>COUNT(F24:J24)</f>
        <v>0</v>
      </c>
      <c r="F25" s="107"/>
      <c r="G25" s="107"/>
      <c r="H25" s="107"/>
      <c r="I25" s="107"/>
      <c r="J25" s="107"/>
      <c r="K25" s="107"/>
      <c r="L25" s="123"/>
      <c r="M25" s="132"/>
      <c r="N25" s="133"/>
      <c r="O25" s="128"/>
      <c r="P25" s="129"/>
      <c r="Q25" s="123"/>
      <c r="R25" s="107"/>
      <c r="S25" s="130"/>
      <c r="T25" s="131"/>
      <c r="U25" s="107"/>
      <c r="V25" s="107"/>
      <c r="W25" s="107"/>
      <c r="X25" s="107"/>
      <c r="Y25" s="107"/>
      <c r="Z25" s="107"/>
      <c r="AA25" s="107"/>
      <c r="AB25" s="107"/>
    </row>
    <row r="26" spans="2:257" ht="15" customHeight="1" x14ac:dyDescent="0.3">
      <c r="B26" s="123">
        <f>B23+1</f>
        <v>2</v>
      </c>
      <c r="C26" s="124">
        <v>4</v>
      </c>
      <c r="D26" s="124">
        <v>1</v>
      </c>
      <c r="E26" s="107" t="s">
        <v>36</v>
      </c>
      <c r="F26" s="107"/>
      <c r="G26" s="107"/>
      <c r="H26" s="107"/>
      <c r="I26" s="107"/>
      <c r="J26" s="107"/>
      <c r="K26" s="107"/>
      <c r="L26" s="123">
        <f>B26</f>
        <v>2</v>
      </c>
      <c r="M26" s="134">
        <f>IF(ISERROR(MATCH(C26,$C23:$C24,0)),IF(ISERROR(MATCH(C26,$D23:$D24,0)),IF(ISERROR(MATCH(LOOKUP(C26,$F26:$J26,$F24:$J24),$C23:$C24,0)),INDEX($N23:$N24,MATCH(LOOKUP(C26,$F26:$J26,$F24:$J24),$D23:$D24,0),1),INDEX($M23:$M24,MATCH(LOOKUP(C26,$F26:$J26,$F24:$J24),$C23:$C24,0),1)),INDEX($N23:$N24,MATCH(C26,$D23:$D24,0),1)),INDEX($M23:$M24,MATCH(C26,$C23:$C24,0),1))</f>
        <v>4</v>
      </c>
      <c r="N26" s="135">
        <f>IF(ISERROR(MATCH(D26,$C23:$C24,0)),IF(ISERROR(MATCH(D26,$D23:$D24,0)),IF(ISERROR(MATCH(LOOKUP(D26,$F26:$J26,$F24:$J24),$C23:$C24,0)),INDEX($N23:$N24,MATCH(LOOKUP(D26,$F26:$J26,$F24:$J24),$D23:$D24,0),1),INDEX($M23:$M24,MATCH(LOOKUP(D26,$F26:$J26,$F24:$J24),$C23:$C24,0),1)),INDEX($N23:$N24,MATCH(D26,$D23:$D24,0),1)),INDEX($M23:$M24,MATCH(D26,$C23:$C24,0),1))</f>
        <v>1</v>
      </c>
      <c r="O26" s="128" t="str">
        <f>IF(ISBLANK(RR!$K7),"",IF(RR!$K7="B",$C26,$D26))</f>
        <v/>
      </c>
      <c r="P26" s="129">
        <v>1</v>
      </c>
      <c r="Q26" s="123">
        <f>B26</f>
        <v>2</v>
      </c>
      <c r="R26" s="107"/>
      <c r="S26" s="130" t="str">
        <f>CONCATENATE(ADDRESS(C26+3,D26+2,4)," ",ADDRESS(D26+3,C26+2,4))</f>
        <v>C7 F4</v>
      </c>
      <c r="T26" s="107"/>
      <c r="U26" s="107"/>
      <c r="V26" s="107"/>
      <c r="W26" s="107"/>
      <c r="X26" s="107"/>
      <c r="Y26" s="107"/>
      <c r="Z26" s="107"/>
      <c r="AA26" s="107"/>
      <c r="AB26" s="107"/>
    </row>
    <row r="27" spans="2:257" ht="15" customHeight="1" x14ac:dyDescent="0.3">
      <c r="B27" s="123">
        <f>B26</f>
        <v>2</v>
      </c>
      <c r="C27" s="124">
        <v>8</v>
      </c>
      <c r="D27" s="124">
        <v>5</v>
      </c>
      <c r="E27" s="136" t="s">
        <v>37</v>
      </c>
      <c r="F27" s="107"/>
      <c r="G27" s="107"/>
      <c r="H27" s="107"/>
      <c r="I27" s="107"/>
      <c r="J27" s="107"/>
      <c r="K27" s="107"/>
      <c r="L27" s="123"/>
      <c r="M27" s="134">
        <f>IF(ISERROR(MATCH(C27,$C23:$C24,0)),IF(ISERROR(MATCH(C27,$D23:$D24,0)),IF(ISERROR(MATCH(LOOKUP(C27,$F26:$J26,$F24:$J24),$C23:$C24,0)),INDEX($N23:$N24,MATCH(LOOKUP(C27,$F26:$J26,$F24:$J24),$D23:$D24,0),1),INDEX($M23:$M24,MATCH(LOOKUP(C27,$F26:$J26,$F24:$J24),$C23:$C24,0),1)),INDEX($N23:$N24,MATCH(C27,$D23:$D24,0),1)),INDEX($M23:$M24,MATCH(C27,$C23:$C24,0),1))</f>
        <v>8</v>
      </c>
      <c r="N27" s="135">
        <f>IF(ISERROR(MATCH($D27,$C23:$C24,0)),IF(ISERROR(MATCH($D27,$D23:$D24,0)),IF(ISERROR(MATCH(LOOKUP($D27,$F26:$J26,$F24:$J24),$C23:$C24,0)),INDEX($N23:$N24,MATCH(LOOKUP($D27,$F26:$J26,$F24:$J24),$D23:$D24,0),1),INDEX($M23:$M24,MATCH(LOOKUP($D26,$F26:$J27,$F24:$J24),$C23:$C24,0),1)),INDEX($N23:$N24,MATCH(D27,$D23:$D24,0),1)),INDEX($M23:$M24,MATCH(D27,$C23:$C24,0),1))</f>
        <v>5</v>
      </c>
      <c r="O27" s="128" t="str">
        <f>IF(ISBLANK(RR!$K8),"",IF(RR!$K8="B",$C27,$D27))</f>
        <v/>
      </c>
      <c r="P27" s="129">
        <v>2</v>
      </c>
      <c r="Q27" s="123">
        <f>B27</f>
        <v>2</v>
      </c>
      <c r="R27" s="107"/>
      <c r="S27" s="130" t="str">
        <f>CONCATENATE(ADDRESS(C27+3,D27+2,4)," ",ADDRESS(D27+3,C27+2,4))</f>
        <v>G11 J8</v>
      </c>
      <c r="T27" s="131"/>
      <c r="U27" s="107"/>
      <c r="V27" s="107"/>
      <c r="W27" s="107"/>
      <c r="X27" s="107"/>
      <c r="Y27" s="107"/>
      <c r="Z27" s="107"/>
      <c r="AA27" s="107"/>
      <c r="AB27" s="107"/>
    </row>
    <row r="28" spans="2:257" ht="15" customHeight="1" x14ac:dyDescent="0.3">
      <c r="B28" s="123"/>
      <c r="C28" s="124"/>
      <c r="D28" s="124"/>
      <c r="E28" s="107">
        <f>COUNT(F27:J27)</f>
        <v>0</v>
      </c>
      <c r="F28" s="107"/>
      <c r="G28" s="107"/>
      <c r="H28" s="107"/>
      <c r="I28" s="107"/>
      <c r="J28" s="107"/>
      <c r="K28" s="107"/>
      <c r="L28" s="123"/>
      <c r="M28" s="132"/>
      <c r="N28" s="133"/>
      <c r="O28" s="128"/>
      <c r="P28" s="129"/>
      <c r="Q28" s="123"/>
      <c r="R28" s="107"/>
      <c r="S28" s="130"/>
      <c r="T28" s="131"/>
      <c r="U28" s="107"/>
      <c r="V28" s="107"/>
      <c r="W28" s="107"/>
      <c r="X28" s="107"/>
      <c r="Y28" s="107"/>
      <c r="Z28" s="107"/>
      <c r="AA28" s="107"/>
      <c r="AB28" s="107"/>
    </row>
    <row r="29" spans="2:257" ht="15" customHeight="1" x14ac:dyDescent="0.3">
      <c r="B29" s="123">
        <f>B26+1</f>
        <v>3</v>
      </c>
      <c r="C29" s="124">
        <v>5</v>
      </c>
      <c r="D29" s="124">
        <v>4</v>
      </c>
      <c r="E29" s="107" t="s">
        <v>36</v>
      </c>
      <c r="F29" s="107"/>
      <c r="G29" s="107"/>
      <c r="H29" s="107"/>
      <c r="I29" s="107"/>
      <c r="J29" s="107"/>
      <c r="K29" s="107"/>
      <c r="L29" s="123">
        <f>B29</f>
        <v>3</v>
      </c>
      <c r="M29" s="134">
        <f>IF(ISERROR(MATCH(C29,$C26:$C27,0)),IF(ISERROR(MATCH(C29,$D26:$D27,0)),IF(ISERROR(MATCH(LOOKUP(C29,$F29:$J29,$F27:$J27),$C26:$C27,0)),INDEX($N26:$N27,MATCH(LOOKUP(C29,$F29:$J29,$F27:$J27),$D26:$D27,0),1),INDEX($M26:$M27,MATCH(LOOKUP(C29,$F29:$J29,$F27:$J27),$C26:$C27,0),1)),INDEX($N26:$N27,MATCH(C29,$D26:$D27,0),1)),INDEX($M26:$M27,MATCH(C29,$C26:$C27,0),1))</f>
        <v>5</v>
      </c>
      <c r="N29" s="135">
        <f>IF(ISERROR(MATCH(D29,$C26:$C27,0)),IF(ISERROR(MATCH(D29,$D26:$D27,0)),IF(ISERROR(MATCH(LOOKUP(D29,$F29:$J29,$F27:$J27),$C26:$C27,0)),INDEX($N26:$N27,MATCH(LOOKUP(D29,$F29:$J29,$F27:$J27),$D26:$D27,0),1),INDEX($M26:$M27,MATCH(LOOKUP(D29,$F29:$J29,$F27:$J27),$C26:$C27,0),1)),INDEX($N26:$N27,MATCH(D29,$D26:$D27,0),1)),INDEX($M26:$M27,MATCH(D29,$C26:$C27,0),1))</f>
        <v>4</v>
      </c>
      <c r="O29" s="128" t="str">
        <f>IF(ISBLANK(RR!$K10),"",IF(RR!$K10="B",$C29,$D29))</f>
        <v/>
      </c>
      <c r="P29" s="129">
        <v>1</v>
      </c>
      <c r="Q29" s="123">
        <f>B29</f>
        <v>3</v>
      </c>
      <c r="R29" s="107"/>
      <c r="S29" s="130" t="str">
        <f>CONCATENATE(ADDRESS(C29+3,D29+2,4)," ",ADDRESS(D29+3,C29+2,4))</f>
        <v>F8 G7</v>
      </c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2:257" ht="15" customHeight="1" x14ac:dyDescent="0.3">
      <c r="B30" s="123">
        <f>B29</f>
        <v>3</v>
      </c>
      <c r="C30" s="124">
        <v>1</v>
      </c>
      <c r="D30" s="124">
        <v>8</v>
      </c>
      <c r="E30" s="136" t="s">
        <v>37</v>
      </c>
      <c r="F30" s="107">
        <v>1</v>
      </c>
      <c r="G30" s="107">
        <v>4</v>
      </c>
      <c r="H30" s="107">
        <v>5</v>
      </c>
      <c r="I30" s="107">
        <v>8</v>
      </c>
      <c r="J30" s="107"/>
      <c r="K30" s="107"/>
      <c r="L30" s="123"/>
      <c r="M30" s="134">
        <f>IF(ISERROR(MATCH(C30,$C26:$C27,0)),IF(ISERROR(MATCH(C30,$D26:$D27,0)),IF(ISERROR(MATCH(LOOKUP(C30,$F29:$J29,$F27:$J27),$C26:$C27,0)),INDEX($N26:$N27,MATCH(LOOKUP(C30,$F29:$J29,$F27:$J27),$D26:$D27,0),1),INDEX($M26:$M27,MATCH(LOOKUP(C30,$F29:$J29,$F27:$J27),$C26:$C27,0),1)),INDEX($N26:$N27,MATCH(C30,$D26:$D27,0),1)),INDEX($M26:$M27,MATCH(C30,$C26:$C27,0),1))</f>
        <v>1</v>
      </c>
      <c r="N30" s="135">
        <f>IF(ISERROR(MATCH($D30,$C26:$C27,0)),IF(ISERROR(MATCH($D30,$D26:$D27,0)),IF(ISERROR(MATCH(LOOKUP($D30,$F29:$J29,$F27:$J27),$C26:$C27,0)),INDEX($N26:$N27,MATCH(LOOKUP($D30,$F29:$J29,$F27:$J27),$D26:$D27,0),1),INDEX($M26:$M27,MATCH(LOOKUP($D29,$F29:$J30,$F27:$J27),$C26:$C27,0),1)),INDEX($N26:$N27,MATCH(D30,$D26:$D27,0),1)),INDEX($M26:$M27,MATCH(D30,$C26:$C27,0),1))</f>
        <v>8</v>
      </c>
      <c r="O30" s="128" t="str">
        <f>IF(ISBLANK(RR!$K11),"",IF(RR!$K11="B",$C30,$D30))</f>
        <v/>
      </c>
      <c r="P30" s="129">
        <v>2</v>
      </c>
      <c r="Q30" s="123">
        <f>B30</f>
        <v>3</v>
      </c>
      <c r="R30" s="107"/>
      <c r="S30" s="130" t="str">
        <f>CONCATENATE(ADDRESS(C30+3,D30+2,4)," ",ADDRESS(D30+3,C30+2,4))</f>
        <v>J4 C11</v>
      </c>
      <c r="T30" s="131"/>
      <c r="U30" s="107"/>
      <c r="V30" s="107"/>
      <c r="W30" s="107"/>
      <c r="X30" s="107"/>
      <c r="Y30" s="107"/>
      <c r="Z30" s="107"/>
      <c r="AA30" s="107"/>
      <c r="AB30" s="107"/>
    </row>
    <row r="31" spans="2:257" ht="15" customHeight="1" x14ac:dyDescent="0.3">
      <c r="B31" s="123"/>
      <c r="C31" s="124"/>
      <c r="D31" s="124"/>
      <c r="E31" s="107">
        <f>COUNT(F30:J30)</f>
        <v>4</v>
      </c>
      <c r="F31" s="107"/>
      <c r="G31" s="107"/>
      <c r="H31" s="107"/>
      <c r="I31" s="107"/>
      <c r="J31" s="107"/>
      <c r="K31" s="107"/>
      <c r="L31" s="123"/>
      <c r="M31" s="132"/>
      <c r="N31" s="133"/>
      <c r="O31" s="128"/>
      <c r="P31" s="129"/>
      <c r="Q31" s="123"/>
      <c r="R31" s="107"/>
      <c r="S31" s="130"/>
      <c r="T31" s="131"/>
      <c r="U31" s="107"/>
      <c r="V31" s="107"/>
      <c r="W31" s="107"/>
      <c r="X31" s="107"/>
      <c r="Y31" s="107"/>
      <c r="Z31" s="107"/>
      <c r="AA31" s="107"/>
      <c r="AB31" s="107"/>
    </row>
    <row r="32" spans="2:257" ht="15" customHeight="1" x14ac:dyDescent="0.3">
      <c r="B32" s="123">
        <f>B29+1</f>
        <v>4</v>
      </c>
      <c r="C32" s="124">
        <v>6</v>
      </c>
      <c r="D32" s="124">
        <v>3</v>
      </c>
      <c r="E32" s="107" t="s">
        <v>36</v>
      </c>
      <c r="F32" s="107">
        <v>2</v>
      </c>
      <c r="G32" s="107">
        <v>3</v>
      </c>
      <c r="H32" s="107">
        <v>6</v>
      </c>
      <c r="I32" s="107">
        <v>7</v>
      </c>
      <c r="J32" s="107"/>
      <c r="K32" s="107"/>
      <c r="L32" s="123">
        <f>B32</f>
        <v>4</v>
      </c>
      <c r="M32" s="134">
        <f>IF(ISERROR(MATCH(C32,$C29:$C30,0)),IF(ISERROR(MATCH(C32,$D29:$D30,0)),IF(ISERROR(MATCH(LOOKUP(C32,$F32:$J32,$F30:$J30),$C29:$C30,0)),INDEX($N29:$N30,MATCH(LOOKUP(C32,$F32:$J32,$F30:$J30),$D29:$D30,0),1),INDEX($M29:$M30,MATCH(LOOKUP(C32,$F32:$J32,$F30:$J30),$C29:$C30,0),1)),INDEX($N29:$N30,MATCH(C32,$D29:$D30,0),1)),INDEX($M29:$M30,MATCH(C32,$C29:$C30,0),1))</f>
        <v>5</v>
      </c>
      <c r="N32" s="135">
        <f>IF(ISERROR(MATCH(D32,$C29:$C30,0)),IF(ISERROR(MATCH(D32,$D29:$D30,0)),IF(ISERROR(MATCH(LOOKUP(D32,$F32:$J32,$F30:$J30),$C29:$C30,0)),INDEX($N29:$N30,MATCH(LOOKUP(D32,$F32:$J32,$F30:$J30),$D29:$D30,0),1),INDEX($M29:$M30,MATCH(LOOKUP(D32,$F32:$J32,$F30:$J30),$C29:$C30,0),1)),INDEX($N29:$N30,MATCH(D32,$D29:$D30,0),1)),INDEX($M29:$M30,MATCH(D32,$C29:$C30,0),1))</f>
        <v>4</v>
      </c>
      <c r="O32" s="128" t="str">
        <f>IF(ISBLANK(RR!$K13),"",IF(RR!$K13="B",$C32,$D32))</f>
        <v/>
      </c>
      <c r="P32" s="129">
        <v>1</v>
      </c>
      <c r="Q32" s="123">
        <f>B32</f>
        <v>4</v>
      </c>
      <c r="R32" s="107"/>
      <c r="S32" s="130" t="str">
        <f>CONCATENATE(ADDRESS(C32+3,D32+2,4)," ",ADDRESS(D32+3,C32+2,4))</f>
        <v>E9 H6</v>
      </c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2:28" ht="15" customHeight="1" x14ac:dyDescent="0.3">
      <c r="B33" s="123">
        <f>B32</f>
        <v>4</v>
      </c>
      <c r="C33" s="124">
        <v>2</v>
      </c>
      <c r="D33" s="124">
        <v>7</v>
      </c>
      <c r="E33" s="136" t="s">
        <v>37</v>
      </c>
      <c r="F33" s="107"/>
      <c r="G33" s="107"/>
      <c r="H33" s="107"/>
      <c r="I33" s="107"/>
      <c r="J33" s="107"/>
      <c r="K33" s="107"/>
      <c r="L33" s="123"/>
      <c r="M33" s="134">
        <f>IF(ISERROR(MATCH(C33,$C29:$C30,0)),IF(ISERROR(MATCH(C33,$D29:$D30,0)),IF(ISERROR(MATCH(LOOKUP(C33,$F32:$J32,$F30:$J30),$C29:$C30,0)),INDEX($N29:$N30,MATCH(LOOKUP(C33,$F32:$J32,$F30:$J30),$D29:$D30,0),1),INDEX($M29:$M30,MATCH(LOOKUP(C33,$F32:$J32,$F30:$J30),$C29:$C30,0),1)),INDEX($N29:$N30,MATCH(C33,$D29:$D30,0),1)),INDEX($M29:$M30,MATCH(C33,$C29:$C30,0),1))</f>
        <v>1</v>
      </c>
      <c r="N33" s="135">
        <f>IF(ISERROR(MATCH($D33,$C29:$C30,0)),IF(ISERROR(MATCH($D33,$D29:$D30,0)),IF(ISERROR(MATCH(LOOKUP($D33,$F32:$J32,$F30:$J30),$C29:$C30,0)),INDEX($N29:$N30,MATCH(LOOKUP($D33,$F32:$J32,$F30:$J30),$D29:$D30,0),1),INDEX($M29:$M30,MATCH(LOOKUP($D32,$F32:$J33,$F30:$J30),$C29:$C30,0),1)),INDEX($N29:$N30,MATCH(D33,$D29:$D30,0),1)),INDEX($M29:$M30,MATCH(D33,$C29:$C30,0),1))</f>
        <v>8</v>
      </c>
      <c r="O33" s="128" t="str">
        <f>IF(ISBLANK(RR!$K14),"",IF(RR!$K14="B",$C33,$D33))</f>
        <v/>
      </c>
      <c r="P33" s="129">
        <v>2</v>
      </c>
      <c r="Q33" s="123">
        <f>B33</f>
        <v>4</v>
      </c>
      <c r="R33" s="107"/>
      <c r="S33" s="130" t="str">
        <f>CONCATENATE(ADDRESS(C33+3,D33+2,4)," ",ADDRESS(D33+3,C33+2,4))</f>
        <v>I5 D10</v>
      </c>
      <c r="T33" s="131"/>
      <c r="U33" s="107"/>
      <c r="V33" s="107"/>
      <c r="W33" s="107"/>
      <c r="X33" s="107"/>
      <c r="Y33" s="107"/>
      <c r="Z33" s="107"/>
      <c r="AA33" s="107"/>
      <c r="AB33" s="107"/>
    </row>
    <row r="34" spans="2:28" ht="15" customHeight="1" x14ac:dyDescent="0.3">
      <c r="B34" s="123"/>
      <c r="C34" s="124"/>
      <c r="D34" s="124"/>
      <c r="E34" s="107">
        <f>COUNT(F33:J33)</f>
        <v>0</v>
      </c>
      <c r="F34" s="123"/>
      <c r="G34" s="123"/>
      <c r="H34" s="123"/>
      <c r="I34" s="123"/>
      <c r="J34" s="123"/>
      <c r="K34" s="123"/>
      <c r="L34" s="123"/>
      <c r="M34" s="137"/>
      <c r="N34" s="138"/>
      <c r="O34" s="128"/>
      <c r="P34" s="129"/>
      <c r="Q34" s="123"/>
      <c r="R34" s="107"/>
      <c r="S34" s="130"/>
      <c r="T34" s="131"/>
      <c r="U34" s="107"/>
      <c r="V34" s="107"/>
      <c r="W34" s="107"/>
      <c r="X34" s="107"/>
      <c r="Y34" s="107"/>
      <c r="Z34" s="107"/>
      <c r="AA34" s="107"/>
      <c r="AB34" s="107"/>
    </row>
    <row r="35" spans="2:28" ht="15" customHeight="1" x14ac:dyDescent="0.3">
      <c r="B35" s="123">
        <f>B32+1</f>
        <v>5</v>
      </c>
      <c r="C35" s="124">
        <v>6</v>
      </c>
      <c r="D35" s="124">
        <v>2</v>
      </c>
      <c r="E35" s="107" t="s">
        <v>36</v>
      </c>
      <c r="F35" s="123"/>
      <c r="G35" s="123"/>
      <c r="H35" s="123"/>
      <c r="I35" s="123"/>
      <c r="J35" s="123"/>
      <c r="K35" s="123"/>
      <c r="L35" s="123">
        <f>B35</f>
        <v>5</v>
      </c>
      <c r="M35" s="134">
        <f>IF(ISERROR(MATCH(C35,$C32:$C33,0)),IF(ISERROR(MATCH(C35,$D32:$D33,0)),IF(ISERROR(MATCH(LOOKUP(C35,$F35:$J35,$F33:$J33),$C32:$C33,0)),INDEX($N32:$N33,MATCH(LOOKUP(C35,$F35:$J35,$F33:$J33),$D32:$D33,0),1),INDEX($M32:$M33,MATCH(LOOKUP(C35,$F35:$J35,$F33:$J33),$C32:$C33,0),1)),INDEX($N32:$N33,MATCH(C35,$D32:$D33,0),1)),INDEX($M32:$M33,MATCH(C35,$C32:$C33,0),1))</f>
        <v>5</v>
      </c>
      <c r="N35" s="135">
        <f>IF(ISERROR(MATCH(D35,$C32:$C33,0)),IF(ISERROR(MATCH(D35,$D32:$D33,0)),IF(ISERROR(MATCH(LOOKUP(D35,$F35:$J35,$F33:$J33),$C32:$C33,0)),INDEX($N32:$N33,MATCH(LOOKUP(D35,$F35:$J35,$F33:$J33),$D32:$D33,0),1),INDEX($M32:$M33,MATCH(LOOKUP(D35,$F35:$J35,$F33:$J33),$C32:$C33,0),1)),INDEX($N32:$N33,MATCH(D35,$D32:$D33,0),1)),INDEX($M32:$M33,MATCH(D35,$C32:$C33,0),1))</f>
        <v>1</v>
      </c>
      <c r="O35" s="128" t="str">
        <f>IF(ISBLANK(RR!$K16),"",IF(RR!$K16="B",$C35,$D35))</f>
        <v/>
      </c>
      <c r="P35" s="129">
        <v>1</v>
      </c>
      <c r="Q35" s="123">
        <f>B35</f>
        <v>5</v>
      </c>
      <c r="R35" s="107"/>
      <c r="S35" s="130" t="str">
        <f>CONCATENATE(ADDRESS(C35+3,D35+2,4)," ",ADDRESS(D35+3,C35+2,4))</f>
        <v>D9 H5</v>
      </c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2:28" ht="15" customHeight="1" x14ac:dyDescent="0.3">
      <c r="B36" s="123">
        <f>B35</f>
        <v>5</v>
      </c>
      <c r="C36" s="124">
        <v>7</v>
      </c>
      <c r="D36" s="124">
        <v>3</v>
      </c>
      <c r="E36" s="136" t="s">
        <v>37</v>
      </c>
      <c r="F36" s="123"/>
      <c r="G36" s="123"/>
      <c r="H36" s="123"/>
      <c r="I36" s="123"/>
      <c r="J36" s="123"/>
      <c r="K36" s="123"/>
      <c r="L36" s="123"/>
      <c r="M36" s="134">
        <f>IF(ISERROR(MATCH(C36,$C32:$C33,0)),IF(ISERROR(MATCH(C36,$D32:$D33,0)),IF(ISERROR(MATCH(LOOKUP(C36,$F35:$J35,$F33:$J33),$C32:$C33,0)),INDEX($N32:$N33,MATCH(LOOKUP(C36,$F35:$J35,$F33:$J33),$D32:$D33,0),1),INDEX($M32:$M33,MATCH(LOOKUP(C36,$F35:$J35,$F33:$J33),$C32:$C33,0),1)),INDEX($N32:$N33,MATCH(C36,$D32:$D33,0),1)),INDEX($M32:$M33,MATCH(C36,$C32:$C33,0),1))</f>
        <v>8</v>
      </c>
      <c r="N36" s="135">
        <f>IF(ISERROR(MATCH($D36,$C32:$C33,0)),IF(ISERROR(MATCH($D36,$D32:$D33,0)),IF(ISERROR(MATCH(LOOKUP($D36,$F35:$J35,$F33:$J33),$C32:$C33,0)),INDEX($N32:$N33,MATCH(LOOKUP($D36,$F35:$J35,$F33:$J33),$D32:$D33,0),1),INDEX($M32:$M33,MATCH(LOOKUP($D35,$F35:$J36,$F33:$J33),$C32:$C33,0),1)),INDEX($N32:$N33,MATCH(D36,$D32:$D33,0),1)),INDEX($M32:$M33,MATCH(D36,$C32:$C33,0),1))</f>
        <v>4</v>
      </c>
      <c r="O36" s="128" t="str">
        <f>IF(ISBLANK(RR!$K17),"",IF(RR!$K17="B",$C36,$D36))</f>
        <v/>
      </c>
      <c r="P36" s="129">
        <v>2</v>
      </c>
      <c r="Q36" s="123">
        <f>B36</f>
        <v>5</v>
      </c>
      <c r="R36" s="107"/>
      <c r="S36" s="130" t="str">
        <f>CONCATENATE(ADDRESS(C36+3,D36+2,4)," ",ADDRESS(D36+3,C36+2,4))</f>
        <v>E10 I6</v>
      </c>
      <c r="T36" s="131"/>
      <c r="U36" s="107"/>
      <c r="V36" s="107"/>
      <c r="W36" s="107"/>
      <c r="X36" s="107"/>
      <c r="Y36" s="107"/>
      <c r="Z36" s="107"/>
      <c r="AA36" s="107"/>
      <c r="AB36" s="107"/>
    </row>
    <row r="37" spans="2:28" ht="15" customHeight="1" x14ac:dyDescent="0.3">
      <c r="B37" s="123"/>
      <c r="C37" s="124"/>
      <c r="D37" s="124"/>
      <c r="E37" s="107">
        <f>COUNT(F36:J36)</f>
        <v>0</v>
      </c>
      <c r="F37" s="107"/>
      <c r="G37" s="107"/>
      <c r="H37" s="107"/>
      <c r="I37" s="107"/>
      <c r="J37" s="107"/>
      <c r="K37" s="107"/>
      <c r="L37" s="123"/>
      <c r="M37" s="132"/>
      <c r="N37" s="133"/>
      <c r="O37" s="128"/>
      <c r="P37" s="129"/>
      <c r="Q37" s="123"/>
      <c r="R37" s="107"/>
      <c r="S37" s="130"/>
      <c r="T37" s="131"/>
      <c r="U37" s="107"/>
      <c r="V37" s="107"/>
      <c r="W37" s="107"/>
      <c r="X37" s="107"/>
      <c r="Y37" s="107"/>
      <c r="Z37" s="107"/>
      <c r="AA37" s="107"/>
      <c r="AB37" s="107"/>
    </row>
    <row r="38" spans="2:28" ht="15" customHeight="1" x14ac:dyDescent="0.3">
      <c r="B38" s="123">
        <f>B35+1</f>
        <v>6</v>
      </c>
      <c r="C38" s="124">
        <v>3</v>
      </c>
      <c r="D38" s="124">
        <v>2</v>
      </c>
      <c r="E38" s="107" t="s">
        <v>36</v>
      </c>
      <c r="F38" s="107"/>
      <c r="G38" s="107"/>
      <c r="H38" s="107"/>
      <c r="I38" s="107"/>
      <c r="J38" s="107"/>
      <c r="K38" s="107"/>
      <c r="L38" s="123">
        <f>B38</f>
        <v>6</v>
      </c>
      <c r="M38" s="134">
        <f>IF(ISERROR(MATCH(C38,$C35:$C36,0)),IF(ISERROR(MATCH(C38,$D35:$D36,0)),IF(ISERROR(MATCH(LOOKUP(C38,$F38:$J38,$F36:$J36),$C35:$C36,0)),INDEX($N35:$N36,MATCH(LOOKUP(C38,$F38:$J38,$F36:$J36),$D35:$D36,0),1),INDEX($M35:$M36,MATCH(LOOKUP(C38,$F38:$J38,$F36:$J36),$C35:$C36,0),1)),INDEX($N35:$N36,MATCH(C38,$D35:$D36,0),1)),INDEX($M35:$M36,MATCH(C38,$C35:$C36,0),1))</f>
        <v>4</v>
      </c>
      <c r="N38" s="135">
        <f>IF(ISERROR(MATCH(D38,$C35:$C36,0)),IF(ISERROR(MATCH(D38,$D35:$D36,0)),IF(ISERROR(MATCH(LOOKUP(D38,$F38:$J38,$F36:$J36),$C35:$C36,0)),INDEX($N35:$N36,MATCH(LOOKUP(D38,$F38:$J38,$F36:$J36),$D35:$D36,0),1),INDEX($M35:$M36,MATCH(LOOKUP(D38,$F38:$J38,$F36:$J36),$C35:$C36,0),1)),INDEX($N35:$N36,MATCH(D38,$D35:$D36,0),1)),INDEX($M35:$M36,MATCH(D38,$C35:$C36,0),1))</f>
        <v>1</v>
      </c>
      <c r="O38" s="128" t="str">
        <f>IF(ISBLANK(RR!$K19),"",IF(RR!$K19="B",$C38,$D38))</f>
        <v/>
      </c>
      <c r="P38" s="129">
        <v>1</v>
      </c>
      <c r="Q38" s="123">
        <f>B38</f>
        <v>6</v>
      </c>
      <c r="R38" s="107"/>
      <c r="S38" s="130" t="str">
        <f>CONCATENATE(ADDRESS(C38+3,D38+2,4)," ",ADDRESS(D38+3,C38+2,4))</f>
        <v>D6 E5</v>
      </c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2:28" ht="15" customHeight="1" x14ac:dyDescent="0.3">
      <c r="B39" s="123">
        <f>B38</f>
        <v>6</v>
      </c>
      <c r="C39" s="124">
        <v>7</v>
      </c>
      <c r="D39" s="124">
        <v>6</v>
      </c>
      <c r="E39" s="136" t="s">
        <v>37</v>
      </c>
      <c r="F39" s="107">
        <v>2</v>
      </c>
      <c r="G39" s="107">
        <v>3</v>
      </c>
      <c r="H39" s="107"/>
      <c r="I39" s="107"/>
      <c r="J39" s="107"/>
      <c r="K39" s="107"/>
      <c r="L39" s="123"/>
      <c r="M39" s="134">
        <f>IF(ISERROR(MATCH(C39,$C35:$C36,0)),IF(ISERROR(MATCH(C39,$D35:$D36,0)),IF(ISERROR(MATCH(LOOKUP(C39,$F38:$J38,$F36:$J36),$C35:$C36,0)),INDEX($N35:$N36,MATCH(LOOKUP(C39,$F38:$J38,$F36:$J36),$D35:$D36,0),1),INDEX($M35:$M36,MATCH(LOOKUP(C39,$F38:$J38,$F36:$J36),$C35:$C36,0),1)),INDEX($N35:$N36,MATCH(C39,$D35:$D36,0),1)),INDEX($M35:$M36,MATCH(C39,$C35:$C36,0),1))</f>
        <v>8</v>
      </c>
      <c r="N39" s="135">
        <f>IF(ISERROR(MATCH($D39,$C35:$C36,0)),IF(ISERROR(MATCH($D39,$D35:$D36,0)),IF(ISERROR(MATCH(LOOKUP($D39,$F38:$J38,$F36:$J36),$C35:$C36,0)),INDEX($N35:$N36,MATCH(LOOKUP($D39,$F38:$J38,$F36:$J36),$D35:$D36,0),1),INDEX($M35:$M36,MATCH(LOOKUP($D38,$F38:$J39,$F36:$J36),$C35:$C36,0),1)),INDEX($N35:$N36,MATCH(D39,$D35:$D36,0),1)),INDEX($M35:$M36,MATCH(D39,$C35:$C36,0),1))</f>
        <v>5</v>
      </c>
      <c r="O39" s="128" t="str">
        <f>IF(ISBLANK(RR!$K20),"",IF(RR!$K20="B",$C39,$D39))</f>
        <v/>
      </c>
      <c r="P39" s="129">
        <v>2</v>
      </c>
      <c r="Q39" s="123">
        <f>B39</f>
        <v>6</v>
      </c>
      <c r="R39" s="107"/>
      <c r="S39" s="130" t="str">
        <f>CONCATENATE(ADDRESS(C39+3,D39+2,4)," ",ADDRESS(D39+3,C39+2,4))</f>
        <v>H10 I9</v>
      </c>
      <c r="T39" s="131"/>
      <c r="U39" s="107"/>
      <c r="V39" s="107"/>
      <c r="W39" s="107"/>
      <c r="X39" s="107"/>
      <c r="Y39" s="107"/>
      <c r="Z39" s="107"/>
      <c r="AA39" s="107"/>
      <c r="AB39" s="107"/>
    </row>
    <row r="40" spans="2:28" ht="15" customHeight="1" x14ac:dyDescent="0.3">
      <c r="B40" s="123"/>
      <c r="C40" s="124"/>
      <c r="D40" s="124"/>
      <c r="E40" s="107">
        <f>COUNT(F39:J39)</f>
        <v>2</v>
      </c>
      <c r="F40" s="107"/>
      <c r="G40" s="107"/>
      <c r="H40" s="107"/>
      <c r="I40" s="107"/>
      <c r="J40" s="107"/>
      <c r="K40" s="107"/>
      <c r="L40" s="123"/>
      <c r="M40" s="132"/>
      <c r="N40" s="133"/>
      <c r="O40" s="128"/>
      <c r="P40" s="129"/>
      <c r="Q40" s="123"/>
      <c r="R40" s="107"/>
      <c r="S40" s="130"/>
      <c r="T40" s="131"/>
      <c r="U40" s="107"/>
      <c r="V40" s="107"/>
      <c r="W40" s="107"/>
      <c r="X40" s="107"/>
      <c r="Y40" s="107"/>
      <c r="Z40" s="107"/>
      <c r="AA40" s="107"/>
      <c r="AB40" s="107"/>
    </row>
    <row r="41" spans="2:28" ht="15" customHeight="1" x14ac:dyDescent="0.3">
      <c r="B41" s="123">
        <f>B38+1</f>
        <v>7</v>
      </c>
      <c r="C41" s="124">
        <v>1</v>
      </c>
      <c r="D41" s="124">
        <v>7</v>
      </c>
      <c r="E41" s="107" t="s">
        <v>36</v>
      </c>
      <c r="F41" s="107">
        <v>1</v>
      </c>
      <c r="G41" s="107">
        <v>4</v>
      </c>
      <c r="H41" s="107"/>
      <c r="I41" s="107"/>
      <c r="J41" s="107"/>
      <c r="K41" s="107"/>
      <c r="L41" s="123">
        <f>B41</f>
        <v>7</v>
      </c>
      <c r="M41" s="134">
        <f>IF(ISERROR(MATCH(C41,$C38:$C39,0)),IF(ISERROR(MATCH(C41,$D38:$D39,0)),IF(ISERROR(MATCH(LOOKUP(C41,$F41:$J41,$F39:$J39),$C38:$C39,0)),INDEX($N38:$N39,MATCH(LOOKUP(C41,$F41:$J41,$F39:$J39),$D38:$D39,0),1),INDEX($M38:$M39,MATCH(LOOKUP(C41,$F41:$J41,$F39:$J39),$C38:$C39,0),1)),INDEX($N38:$N39,MATCH(C41,$D38:$D39,0),1)),INDEX($M38:$M39,MATCH(C41,$C38:$C39,0),1))</f>
        <v>1</v>
      </c>
      <c r="N41" s="135">
        <f>IF(ISERROR(MATCH(D41,$C38:$C39,0)),IF(ISERROR(MATCH(D41,$D38:$D39,0)),IF(ISERROR(MATCH(LOOKUP(D41,$F41:$J41,$F39:$J39),$C38:$C39,0)),INDEX($N38:$N39,MATCH(LOOKUP(D41,$F41:$J41,$F39:$J39),$D38:$D39,0),1),INDEX($M38:$M39,MATCH(LOOKUP(D41,$F41:$J41,$F39:$J39),$C38:$C39,0),1)),INDEX($N38:$N39,MATCH(D41,$D38:$D39,0),1)),INDEX($M38:$M39,MATCH(D41,$C38:$C39,0),1))</f>
        <v>8</v>
      </c>
      <c r="O41" s="128" t="str">
        <f>IF(ISBLANK(RR!$K22),"",IF(RR!$K22="B",$C41,$D41))</f>
        <v/>
      </c>
      <c r="P41" s="129">
        <v>1</v>
      </c>
      <c r="Q41" s="123">
        <f>B41</f>
        <v>7</v>
      </c>
      <c r="R41" s="107"/>
      <c r="S41" s="130" t="str">
        <f>CONCATENATE(ADDRESS(C41+3,D41+2,4)," ",ADDRESS(D41+3,C41+2,4))</f>
        <v>I4 C10</v>
      </c>
      <c r="T41" s="107"/>
      <c r="U41" s="107"/>
      <c r="V41" s="107"/>
      <c r="W41" s="107"/>
      <c r="X41" s="107"/>
      <c r="Y41" s="107"/>
      <c r="Z41" s="107"/>
      <c r="AA41" s="107"/>
      <c r="AB41" s="107"/>
    </row>
    <row r="42" spans="2:28" ht="15" customHeight="1" x14ac:dyDescent="0.3">
      <c r="B42" s="123">
        <f>B41</f>
        <v>7</v>
      </c>
      <c r="C42" s="124">
        <v>6</v>
      </c>
      <c r="D42" s="124">
        <v>4</v>
      </c>
      <c r="E42" s="136" t="s">
        <v>37</v>
      </c>
      <c r="F42" s="107"/>
      <c r="G42" s="107"/>
      <c r="H42" s="107"/>
      <c r="I42" s="107"/>
      <c r="J42" s="107"/>
      <c r="K42" s="107"/>
      <c r="L42" s="123"/>
      <c r="M42" s="134">
        <f>IF(ISERROR(MATCH(C42,$C38:$C39,0)),IF(ISERROR(MATCH(C42,$D38:$D39,0)),IF(ISERROR(MATCH(LOOKUP(C42,$F41:$J41,$F39:$J39),$C38:$C39,0)),INDEX($N38:$N39,MATCH(LOOKUP(C42,$F41:$J41,$F39:$J39),$D38:$D39,0),1),INDEX($M38:$M39,MATCH(LOOKUP(C42,$F41:$J41,$F39:$J39),$C38:$C39,0),1)),INDEX($N38:$N39,MATCH(C42,$D38:$D39,0),1)),INDEX($M38:$M39,MATCH(C42,$C38:$C39,0),1))</f>
        <v>5</v>
      </c>
      <c r="N42" s="135">
        <f ca="1">IF(ISERROR(MATCH($D42,$C38:$C39,0)),IF(ISERROR(MATCH($D42,$D38:$D39,0)),IF(ISERROR(MATCH(LOOKUP($D42,$F41:$J41,$F39:$J39),$C38:$C39,0)),INDEX($N38:$N39,MATCH(LOOKUP($D42,$F41:$J41,$F39:$J39),$D38:$D39,0),1),INDEX($M38:$M39,MATCH(LOOKUP($D41,$F41:$J42,$F39:$J39),$C38:$C39,0),1)),INDEX($N38:$N39,MATCH(D42,$D38:$D39,0),1)),INDEX($M38:$M39,MATCH(D42,$C38:$C39,0),1))</f>
        <v>4</v>
      </c>
      <c r="O42" s="128" t="str">
        <f>IF(ISBLANK(RR!$K23),"",IF(RR!$K23="B",$C42,$D42))</f>
        <v/>
      </c>
      <c r="P42" s="129">
        <v>2</v>
      </c>
      <c r="Q42" s="123">
        <f>B42</f>
        <v>7</v>
      </c>
      <c r="R42" s="107"/>
      <c r="S42" s="130" t="str">
        <f>CONCATENATE(ADDRESS(C42+3,D42+2,4)," ",ADDRESS(D42+3,C42+2,4))</f>
        <v>F9 H7</v>
      </c>
      <c r="T42" s="131"/>
      <c r="U42" s="107"/>
      <c r="V42" s="107"/>
      <c r="W42" s="107"/>
      <c r="X42" s="107"/>
      <c r="Y42" s="107"/>
      <c r="Z42" s="107"/>
      <c r="AA42" s="107"/>
      <c r="AB42" s="107"/>
    </row>
    <row r="43" spans="2:28" ht="15" customHeight="1" x14ac:dyDescent="0.3">
      <c r="B43" s="123"/>
      <c r="C43" s="124"/>
      <c r="D43" s="124"/>
      <c r="E43" s="107">
        <f>COUNT(F42:J42)</f>
        <v>0</v>
      </c>
      <c r="F43" s="107"/>
      <c r="G43" s="107"/>
      <c r="H43" s="107"/>
      <c r="I43" s="107"/>
      <c r="J43" s="107"/>
      <c r="K43" s="107"/>
      <c r="L43" s="123"/>
      <c r="M43" s="132"/>
      <c r="N43" s="133"/>
      <c r="O43" s="128"/>
      <c r="P43" s="129"/>
      <c r="Q43" s="123"/>
      <c r="R43" s="107"/>
      <c r="S43" s="130"/>
      <c r="T43" s="131"/>
      <c r="U43" s="107"/>
      <c r="V43" s="107"/>
      <c r="W43" s="107"/>
      <c r="X43" s="107"/>
      <c r="Y43" s="107"/>
      <c r="Z43" s="107"/>
      <c r="AA43" s="107"/>
      <c r="AB43" s="107"/>
    </row>
    <row r="44" spans="2:28" ht="15" customHeight="1" x14ac:dyDescent="0.3">
      <c r="B44" s="123">
        <f>B41+1</f>
        <v>8</v>
      </c>
      <c r="C44" s="124">
        <v>7</v>
      </c>
      <c r="D44" s="124">
        <v>4</v>
      </c>
      <c r="E44" s="107" t="s">
        <v>36</v>
      </c>
      <c r="F44" s="107"/>
      <c r="G44" s="107"/>
      <c r="H44" s="107"/>
      <c r="I44" s="107"/>
      <c r="J44" s="107"/>
      <c r="K44" s="107"/>
      <c r="L44" s="123">
        <f>B44</f>
        <v>8</v>
      </c>
      <c r="M44" s="134">
        <f>IF(ISERROR(MATCH(C44,$C41:$C42,0)),IF(ISERROR(MATCH(C44,$D41:$D42,0)),IF(ISERROR(MATCH(LOOKUP(C44,$F44:$J44,$F42:$J42),$C41:$C42,0)),INDEX($N41:$N42,MATCH(LOOKUP(C44,$F44:$J44,$F42:$J42),$D41:$D42,0),1),INDEX($M41:$M42,MATCH(LOOKUP(C44,$F44:$J44,$F42:$J42),$C41:$C42,0),1)),INDEX($N41:$N42,MATCH(C44,$D41:$D42,0),1)),INDEX($M41:$M42,MATCH(C44,$C41:$C42,0),1))</f>
        <v>8</v>
      </c>
      <c r="N44" s="135">
        <f ca="1">IF(ISERROR(MATCH(D44,$C41:$C42,0)),IF(ISERROR(MATCH(D44,$D41:$D42,0)),IF(ISERROR(MATCH(LOOKUP(D44,$F44:$J44,$F42:$J42),$C41:$C42,0)),INDEX($N41:$N42,MATCH(LOOKUP(D44,$F44:$J44,$F42:$J42),$D41:$D42,0),1),INDEX($M41:$M42,MATCH(LOOKUP(D44,$F44:$J44,$F42:$J42),$C41:$C42,0),1)),INDEX($N41:$N42,MATCH(D44,$D41:$D42,0),1)),INDEX($M41:$M42,MATCH(D44,$C41:$C42,0),1))</f>
        <v>4</v>
      </c>
      <c r="O44" s="128" t="str">
        <f>IF(ISBLANK(RR!$K25),"",IF(RR!$K25="B",$C44,$D44))</f>
        <v/>
      </c>
      <c r="P44" s="129">
        <v>1</v>
      </c>
      <c r="Q44" s="123">
        <f>B44</f>
        <v>8</v>
      </c>
      <c r="R44" s="107"/>
      <c r="S44" s="130" t="str">
        <f>CONCATENATE(ADDRESS(C44+3,D44+2,4)," ",ADDRESS(D44+3,C44+2,4))</f>
        <v>F10 I7</v>
      </c>
      <c r="T44" s="107"/>
      <c r="U44" s="107"/>
      <c r="V44" s="107"/>
      <c r="W44" s="107"/>
      <c r="X44" s="107"/>
      <c r="Y44" s="107"/>
      <c r="Z44" s="107"/>
      <c r="AA44" s="107"/>
      <c r="AB44" s="107"/>
    </row>
    <row r="45" spans="2:28" ht="15" customHeight="1" x14ac:dyDescent="0.3">
      <c r="B45" s="123">
        <f>B44</f>
        <v>8</v>
      </c>
      <c r="C45" s="124">
        <v>1</v>
      </c>
      <c r="D45" s="124">
        <v>6</v>
      </c>
      <c r="E45" s="136" t="s">
        <v>37</v>
      </c>
      <c r="F45" s="107">
        <v>1</v>
      </c>
      <c r="G45" s="107">
        <v>4</v>
      </c>
      <c r="H45" s="107"/>
      <c r="I45" s="107"/>
      <c r="J45" s="107"/>
      <c r="K45" s="107"/>
      <c r="L45" s="123"/>
      <c r="M45" s="134">
        <f>IF(ISERROR(MATCH(C45,$C41:$C42,0)),IF(ISERROR(MATCH(C45,$D41:$D42,0)),IF(ISERROR(MATCH(LOOKUP(C45,$F44:$J44,$F42:$J42),$C41:$C42,0)),INDEX($N41:$N42,MATCH(LOOKUP(C45,$F44:$J44,$F42:$J42),$D41:$D42,0),1),INDEX($M41:$M42,MATCH(LOOKUP(C45,$F44:$J44,$F42:$J42),$C41:$C42,0),1)),INDEX($N41:$N42,MATCH(C45,$D41:$D42,0),1)),INDEX($M41:$M42,MATCH(C45,$C41:$C42,0),1))</f>
        <v>1</v>
      </c>
      <c r="N45" s="135">
        <f>IF(ISERROR(MATCH($D45,$C41:$C42,0)),IF(ISERROR(MATCH($D45,$D41:$D42,0)),IF(ISERROR(MATCH(LOOKUP($D45,$F44:$J44,$F42:$J42),$C41:$C42,0)),INDEX($N41:$N42,MATCH(LOOKUP($D45,$F44:$J44,$F42:$J42),$D41:$D42,0),1),INDEX($M41:$M42,MATCH(LOOKUP($D44,$F44:$J45,$F42:$J42),$C41:$C42,0),1)),INDEX($N41:$N42,MATCH(D45,$D41:$D42,0),1)),INDEX($M41:$M42,MATCH(D45,$C41:$C42,0),1))</f>
        <v>5</v>
      </c>
      <c r="O45" s="128" t="str">
        <f>IF(ISBLANK(RR!$K26),"",IF(RR!$K26="B",$C45,$D45))</f>
        <v/>
      </c>
      <c r="P45" s="129">
        <v>2</v>
      </c>
      <c r="Q45" s="123">
        <f>B45</f>
        <v>8</v>
      </c>
      <c r="R45" s="107"/>
      <c r="S45" s="130" t="str">
        <f>CONCATENATE(ADDRESS(C45+3,D45+2,4)," ",ADDRESS(D45+3,C45+2,4))</f>
        <v>H4 C9</v>
      </c>
      <c r="T45" s="131"/>
      <c r="U45" s="107"/>
      <c r="V45" s="107"/>
      <c r="W45" s="107"/>
      <c r="X45" s="107"/>
      <c r="Y45" s="107"/>
      <c r="Z45" s="107"/>
      <c r="AA45" s="107"/>
      <c r="AB45" s="107"/>
    </row>
    <row r="46" spans="2:28" ht="15" customHeight="1" x14ac:dyDescent="0.3">
      <c r="B46" s="123"/>
      <c r="C46" s="124"/>
      <c r="D46" s="124"/>
      <c r="E46" s="107">
        <f>COUNT(F45:J45)</f>
        <v>2</v>
      </c>
      <c r="F46" s="123"/>
      <c r="G46" s="123"/>
      <c r="H46" s="123"/>
      <c r="I46" s="123"/>
      <c r="J46" s="123"/>
      <c r="K46" s="123"/>
      <c r="L46" s="123"/>
      <c r="M46" s="137"/>
      <c r="N46" s="138"/>
      <c r="O46" s="128"/>
      <c r="P46" s="129"/>
      <c r="Q46" s="123"/>
      <c r="R46" s="107"/>
      <c r="S46" s="130"/>
      <c r="T46" s="131"/>
      <c r="U46" s="107"/>
      <c r="V46" s="107"/>
      <c r="W46" s="107"/>
      <c r="X46" s="107"/>
      <c r="Y46" s="107"/>
      <c r="Z46" s="107"/>
      <c r="AA46" s="107"/>
      <c r="AB46" s="107"/>
    </row>
    <row r="47" spans="2:28" ht="15" customHeight="1" x14ac:dyDescent="0.3">
      <c r="B47" s="123">
        <f>B44+1</f>
        <v>9</v>
      </c>
      <c r="C47" s="124">
        <v>8</v>
      </c>
      <c r="D47" s="124">
        <v>6</v>
      </c>
      <c r="E47" s="107" t="s">
        <v>36</v>
      </c>
      <c r="F47" s="123">
        <v>5</v>
      </c>
      <c r="G47" s="123">
        <v>8</v>
      </c>
      <c r="H47" s="123"/>
      <c r="I47" s="123"/>
      <c r="J47" s="123"/>
      <c r="K47" s="123"/>
      <c r="L47" s="123">
        <f>B47</f>
        <v>9</v>
      </c>
      <c r="M47" s="134">
        <f ca="1">IF(ISERROR(MATCH(C47,$C44:$C45,0)),IF(ISERROR(MATCH(C47,$D44:$D45,0)),IF(ISERROR(MATCH(LOOKUP(C47,$F47:$J47,$F45:$J45),$C44:$C45,0)),INDEX($N44:$N45,MATCH(LOOKUP(C47,$F47:$J47,$F45:$J45),$D44:$D45,0),1),INDEX($M44:$M45,MATCH(LOOKUP(C47,$F47:$J47,$F45:$J45),$C44:$C45,0),1)),INDEX($N44:$N45,MATCH(C47,$D44:$D45,0),1)),INDEX($M44:$M45,MATCH(C47,$C44:$C45,0),1))</f>
        <v>4</v>
      </c>
      <c r="N47" s="135">
        <f>IF(ISERROR(MATCH(D47,$C44:$C45,0)),IF(ISERROR(MATCH(D47,$D44:$D45,0)),IF(ISERROR(MATCH(LOOKUP(D47,$F47:$J47,$F45:$J45),$C44:$C45,0)),INDEX($N44:$N45,MATCH(LOOKUP(D47,$F47:$J47,$F45:$J45),$D44:$D45,0),1),INDEX($M44:$M45,MATCH(LOOKUP(D47,$F47:$J47,$F45:$J45),$C44:$C45,0),1)),INDEX($N44:$N45,MATCH(D47,$D44:$D45,0),1)),INDEX($M44:$M45,MATCH(D47,$C44:$C45,0),1))</f>
        <v>5</v>
      </c>
      <c r="O47" s="128" t="str">
        <f>IF(ISBLANK(RR!$K28),"",IF(RR!$K28="B",$C47,$D47))</f>
        <v/>
      </c>
      <c r="P47" s="129">
        <v>1</v>
      </c>
      <c r="Q47" s="123">
        <f>B47</f>
        <v>9</v>
      </c>
      <c r="R47" s="107"/>
      <c r="S47" s="130" t="str">
        <f>CONCATENATE(ADDRESS(C47+3,D47+2,4)," ",ADDRESS(D47+3,C47+2,4))</f>
        <v>H11 J9</v>
      </c>
      <c r="T47" s="131"/>
      <c r="U47" s="107"/>
      <c r="V47" s="107"/>
      <c r="W47" s="107"/>
      <c r="X47" s="107"/>
      <c r="Y47" s="107"/>
      <c r="Z47" s="107"/>
      <c r="AA47" s="107"/>
      <c r="AB47" s="107"/>
    </row>
    <row r="48" spans="2:28" ht="15" customHeight="1" x14ac:dyDescent="0.3">
      <c r="B48" s="123">
        <f>B47</f>
        <v>9</v>
      </c>
      <c r="C48" s="124">
        <v>7</v>
      </c>
      <c r="D48" s="124">
        <v>5</v>
      </c>
      <c r="E48" s="136" t="s">
        <v>37</v>
      </c>
      <c r="F48" s="123"/>
      <c r="G48" s="123"/>
      <c r="H48" s="123"/>
      <c r="I48" s="123"/>
      <c r="J48" s="123"/>
      <c r="K48" s="123"/>
      <c r="L48" s="123"/>
      <c r="M48" s="134">
        <f>IF(ISERROR(MATCH(C48,$C44:$C45,0)),IF(ISERROR(MATCH(C48,$D44:$D45,0)),IF(ISERROR(MATCH(LOOKUP(C48,$F47:$J47,$F45:$J45),$C44:$C45,0)),INDEX($N44:$N45,MATCH(LOOKUP(C48,$F47:$J47,$F45:$J45),$D44:$D45,0),1),INDEX($M44:$M45,MATCH(LOOKUP(C48,$F47:$J47,$F45:$J45),$C44:$C45,0),1)),INDEX($N44:$N45,MATCH(C48,$D44:$D45,0),1)),INDEX($M44:$M45,MATCH(C48,$C44:$C45,0),1))</f>
        <v>8</v>
      </c>
      <c r="N48" s="135">
        <f ca="1">IF(ISERROR(MATCH($D48,$C44:$C45,0)),IF(ISERROR(MATCH($D48,$D44:$D45,0)),IF(ISERROR(MATCH(LOOKUP($D48,$F47:$J47,$F45:$J45),$C44:$C45,0)),INDEX($N44:$N45,MATCH(LOOKUP($D48,$F47:$J47,$F45:$J45),$D44:$D45,0),1),INDEX($M44:$M45,MATCH(LOOKUP($D47,$F47:$J48,$F45:$J45),$C44:$C45,0),1)),INDEX($N44:$N45,MATCH(D48,$D44:$D45,0),1)),INDEX($M44:$M45,MATCH(D48,$C44:$C45,0),1))</f>
        <v>1</v>
      </c>
      <c r="O48" s="128" t="str">
        <f>IF(ISBLANK(RR!$K29),"",IF(RR!$K29="B",$C48,$D48))</f>
        <v/>
      </c>
      <c r="P48" s="129">
        <v>2</v>
      </c>
      <c r="Q48" s="123">
        <f>B48</f>
        <v>9</v>
      </c>
      <c r="R48" s="107"/>
      <c r="S48" s="130" t="str">
        <f>CONCATENATE(ADDRESS(C48+3,D48+2,4)," ",ADDRESS(D48+3,C48+2,4))</f>
        <v>G10 I8</v>
      </c>
      <c r="T48" s="131"/>
      <c r="U48" s="107"/>
      <c r="V48" s="107"/>
      <c r="W48" s="107"/>
      <c r="X48" s="107"/>
      <c r="Y48" s="107"/>
      <c r="Z48" s="107"/>
      <c r="AA48" s="107"/>
      <c r="AB48" s="107"/>
    </row>
    <row r="49" spans="2:28" ht="15" customHeight="1" x14ac:dyDescent="0.3">
      <c r="B49" s="123"/>
      <c r="C49" s="124"/>
      <c r="D49" s="124"/>
      <c r="E49" s="107">
        <f>COUNT(F48:J48)</f>
        <v>0</v>
      </c>
      <c r="F49" s="107"/>
      <c r="G49" s="107"/>
      <c r="H49" s="107"/>
      <c r="I49" s="107"/>
      <c r="J49" s="107"/>
      <c r="K49" s="107"/>
      <c r="L49" s="123"/>
      <c r="M49" s="132"/>
      <c r="N49" s="133"/>
      <c r="O49" s="128"/>
      <c r="P49" s="129"/>
      <c r="Q49" s="123"/>
      <c r="R49" s="107"/>
      <c r="S49" s="130"/>
      <c r="T49" s="131"/>
      <c r="U49" s="107"/>
      <c r="V49" s="107"/>
      <c r="W49" s="107"/>
      <c r="X49" s="107"/>
      <c r="Y49" s="107"/>
      <c r="Z49" s="107"/>
      <c r="AA49" s="107"/>
      <c r="AB49" s="107"/>
    </row>
    <row r="50" spans="2:28" ht="15" customHeight="1" x14ac:dyDescent="0.3">
      <c r="B50" s="123">
        <f>B47+1</f>
        <v>10</v>
      </c>
      <c r="C50" s="124">
        <v>6</v>
      </c>
      <c r="D50" s="124">
        <v>5</v>
      </c>
      <c r="E50" s="107" t="s">
        <v>36</v>
      </c>
      <c r="F50" s="107"/>
      <c r="G50" s="107"/>
      <c r="H50" s="107"/>
      <c r="I50" s="107"/>
      <c r="J50" s="107"/>
      <c r="K50" s="107"/>
      <c r="L50" s="123">
        <f>B50</f>
        <v>10</v>
      </c>
      <c r="M50" s="134">
        <f>IF(ISERROR(MATCH(C50,$C47:$C48,0)),IF(ISERROR(MATCH(C50,$D47:$D48,0)),IF(ISERROR(MATCH(LOOKUP(C50,$F50:$J50,$F48:$J48),$C47:$C48,0)),INDEX($N47:$N48,MATCH(LOOKUP(C50,$F50:$J50,$F48:$J48),$D47:$D48,0),1),INDEX($M47:$M48,MATCH(LOOKUP(C50,$F50:$J50,$F48:$J48),$C47:$C48,0),1)),INDEX($N47:$N48,MATCH(C50,$D47:$D48,0),1)),INDEX($M47:$M48,MATCH(C50,$C47:$C48,0),1))</f>
        <v>5</v>
      </c>
      <c r="N50" s="135">
        <f ca="1">IF(ISERROR(MATCH(D50,$C47:$C48,0)),IF(ISERROR(MATCH(D50,$D47:$D48,0)),IF(ISERROR(MATCH(LOOKUP(D50,$F50:$J50,$F48:$J48),$C47:$C48,0)),INDEX($N47:$N48,MATCH(LOOKUP(D50,$F50:$J50,$F48:$J48),$D47:$D48,0),1),INDEX($M47:$M48,MATCH(LOOKUP(D50,$F50:$J50,$F48:$J48),$C47:$C48,0),1)),INDEX($N47:$N48,MATCH(D50,$D47:$D48,0),1)),INDEX($M47:$M48,MATCH(D50,$C47:$C48,0),1))</f>
        <v>1</v>
      </c>
      <c r="O50" s="128" t="str">
        <f>IF(ISBLANK(RR!$K31),"",IF(RR!$K31="B",$C50,$D50))</f>
        <v/>
      </c>
      <c r="P50" s="129">
        <v>1</v>
      </c>
      <c r="Q50" s="123">
        <f>B50</f>
        <v>10</v>
      </c>
      <c r="R50" s="107"/>
      <c r="S50" s="130" t="str">
        <f>CONCATENATE(ADDRESS(C50+3,D50+2,4)," ",ADDRESS(D50+3,C50+2,4))</f>
        <v>G9 H8</v>
      </c>
      <c r="T50" s="107"/>
      <c r="U50" s="107"/>
      <c r="V50" s="107"/>
      <c r="W50" s="107"/>
      <c r="X50" s="107"/>
      <c r="Y50" s="107"/>
      <c r="Z50" s="107"/>
      <c r="AA50" s="107"/>
      <c r="AB50" s="107"/>
    </row>
    <row r="51" spans="2:28" ht="15" customHeight="1" x14ac:dyDescent="0.3">
      <c r="B51" s="123">
        <f>B50</f>
        <v>10</v>
      </c>
      <c r="C51" s="124">
        <v>8</v>
      </c>
      <c r="D51" s="124">
        <v>7</v>
      </c>
      <c r="E51" s="136" t="s">
        <v>37</v>
      </c>
      <c r="F51" s="107">
        <v>6</v>
      </c>
      <c r="G51" s="107">
        <v>7</v>
      </c>
      <c r="H51" s="107"/>
      <c r="I51" s="107"/>
      <c r="J51" s="107"/>
      <c r="K51" s="107"/>
      <c r="L51" s="123"/>
      <c r="M51" s="134">
        <f ca="1">IF(ISERROR(MATCH(C51,$C47:$C48,0)),IF(ISERROR(MATCH(C51,$D47:$D48,0)),IF(ISERROR(MATCH(LOOKUP(C51,$F50:$J50,$F48:$J48),$C47:$C48,0)),INDEX($N47:$N48,MATCH(LOOKUP(C51,$F50:$J50,$F48:$J48),$D47:$D48,0),1),INDEX($M47:$M48,MATCH(LOOKUP(C51,$F50:$J50,$F48:$J48),$C47:$C48,0),1)),INDEX($N47:$N48,MATCH(C51,$D47:$D48,0),1)),INDEX($M47:$M48,MATCH(C51,$C47:$C48,0),1))</f>
        <v>4</v>
      </c>
      <c r="N51" s="135">
        <f>IF(ISERROR(MATCH($D51,$C47:$C48,0)),IF(ISERROR(MATCH($D51,$D47:$D48,0)),IF(ISERROR(MATCH(LOOKUP($D51,$F50:$J50,$F48:$J48),$C47:$C48,0)),INDEX($N47:$N48,MATCH(LOOKUP($D51,$F50:$J50,$F48:$J48),$D47:$D48,0),1),INDEX($M47:$M48,MATCH(LOOKUP($D50,$F50:$J51,$F48:$J48),$C47:$C48,0),1)),INDEX($N47:$N48,MATCH(D51,$D47:$D48,0),1)),INDEX($M47:$M48,MATCH(D51,$C47:$C48,0),1))</f>
        <v>8</v>
      </c>
      <c r="O51" s="128" t="str">
        <f>IF(ISBLANK(RR!$K32),"",IF(RR!$K32="B",$C51,$D51))</f>
        <v/>
      </c>
      <c r="P51" s="129">
        <v>2</v>
      </c>
      <c r="Q51" s="123">
        <f>B51</f>
        <v>10</v>
      </c>
      <c r="R51" s="107"/>
      <c r="S51" s="130" t="str">
        <f>CONCATENATE(ADDRESS(C51+3,D51+2,4)," ",ADDRESS(D51+3,C51+2,4))</f>
        <v>I11 J10</v>
      </c>
      <c r="T51" s="131"/>
      <c r="U51" s="107"/>
      <c r="V51" s="107"/>
      <c r="W51" s="107"/>
      <c r="X51" s="107"/>
      <c r="Y51" s="107"/>
      <c r="Z51" s="107"/>
      <c r="AA51" s="107"/>
      <c r="AB51" s="107"/>
    </row>
    <row r="52" spans="2:28" ht="15" customHeight="1" x14ac:dyDescent="0.3">
      <c r="B52" s="123"/>
      <c r="C52" s="124"/>
      <c r="D52" s="124"/>
      <c r="E52" s="107">
        <f>COUNT(F51:J51)</f>
        <v>2</v>
      </c>
      <c r="F52" s="107"/>
      <c r="G52" s="107"/>
      <c r="H52" s="107"/>
      <c r="I52" s="107"/>
      <c r="J52" s="107"/>
      <c r="K52" s="107"/>
      <c r="L52" s="123"/>
      <c r="M52" s="132"/>
      <c r="N52" s="133"/>
      <c r="O52" s="128"/>
      <c r="P52" s="129"/>
      <c r="Q52" s="123"/>
      <c r="R52" s="107"/>
      <c r="S52" s="130"/>
      <c r="T52" s="131"/>
      <c r="U52" s="107"/>
      <c r="V52" s="107"/>
      <c r="W52" s="107"/>
      <c r="X52" s="107"/>
      <c r="Y52" s="107"/>
      <c r="Z52" s="107"/>
      <c r="AA52" s="107"/>
      <c r="AB52" s="107"/>
    </row>
    <row r="53" spans="2:28" ht="15" customHeight="1" x14ac:dyDescent="0.3">
      <c r="B53" s="123">
        <f>B50+1</f>
        <v>11</v>
      </c>
      <c r="C53" s="124">
        <v>2</v>
      </c>
      <c r="D53" s="124">
        <v>8</v>
      </c>
      <c r="E53" s="107" t="s">
        <v>36</v>
      </c>
      <c r="F53" s="107">
        <v>2</v>
      </c>
      <c r="G53" s="107">
        <v>3</v>
      </c>
      <c r="H53" s="107"/>
      <c r="I53" s="107"/>
      <c r="J53" s="107"/>
      <c r="K53" s="107"/>
      <c r="L53" s="123">
        <f>B53</f>
        <v>11</v>
      </c>
      <c r="M53" s="134">
        <f>IF(ISERROR(MATCH(C53,$C50:$C51,0)),IF(ISERROR(MATCH(C53,$D50:$D51,0)),IF(ISERROR(MATCH(LOOKUP(C53,$F53:$J53,$F51:$J51),$C50:$C51,0)),INDEX($N50:$N51,MATCH(LOOKUP(C53,$F53:$J53,$F51:$J51),$D50:$D51,0),1),INDEX($M50:$M51,MATCH(LOOKUP(C53,$F53:$J53,$F51:$J51),$C50:$C51,0),1)),INDEX($N50:$N51,MATCH(C53,$D50:$D51,0),1)),INDEX($M50:$M51,MATCH(C53,$C50:$C51,0),1))</f>
        <v>5</v>
      </c>
      <c r="N53" s="135">
        <f ca="1">IF(ISERROR(MATCH(D53,$C50:$C51,0)),IF(ISERROR(MATCH(D53,$D50:$D51,0)),IF(ISERROR(MATCH(LOOKUP(D53,$F53:$J53,$F51:$J51),$C50:$C51,0)),INDEX($N50:$N51,MATCH(LOOKUP(D53,$F53:$J53,$F51:$J51),$D50:$D51,0),1),INDEX($M50:$M51,MATCH(LOOKUP(D53,$F53:$J53,$F51:$J51),$C50:$C51,0),1)),INDEX($N50:$N51,MATCH(D53,$D50:$D51,0),1)),INDEX($M50:$M51,MATCH(D53,$C50:$C51,0),1))</f>
        <v>4</v>
      </c>
      <c r="O53" s="128" t="str">
        <f>IF(ISBLANK(RR!$K34),"",IF(RR!$K34="B",$C53,$D53))</f>
        <v/>
      </c>
      <c r="P53" s="129">
        <v>1</v>
      </c>
      <c r="Q53" s="123">
        <f>B53</f>
        <v>11</v>
      </c>
      <c r="R53" s="107"/>
      <c r="S53" s="130" t="str">
        <f>CONCATENATE(ADDRESS(C53+3,D53+2,4)," ",ADDRESS(D53+3,C53+2,4))</f>
        <v>J5 D11</v>
      </c>
      <c r="T53" s="107"/>
      <c r="U53" s="107"/>
      <c r="V53" s="107"/>
      <c r="W53" s="107"/>
      <c r="X53" s="107"/>
      <c r="Y53" s="107"/>
      <c r="Z53" s="107"/>
      <c r="AA53" s="107"/>
      <c r="AB53" s="107"/>
    </row>
    <row r="54" spans="2:28" ht="15" customHeight="1" x14ac:dyDescent="0.3">
      <c r="B54" s="123">
        <f>B53</f>
        <v>11</v>
      </c>
      <c r="C54" s="124">
        <v>5</v>
      </c>
      <c r="D54" s="124">
        <v>3</v>
      </c>
      <c r="E54" s="136" t="s">
        <v>37</v>
      </c>
      <c r="F54" s="107"/>
      <c r="G54" s="107"/>
      <c r="H54" s="107"/>
      <c r="I54" s="107"/>
      <c r="J54" s="107"/>
      <c r="K54" s="107"/>
      <c r="L54" s="123"/>
      <c r="M54" s="134">
        <f ca="1">IF(ISERROR(MATCH(C54,$C50:$C51,0)),IF(ISERROR(MATCH(C54,$D50:$D51,0)),IF(ISERROR(MATCH(LOOKUP(C54,$F53:$J53,$F51:$J51),$C50:$C51,0)),INDEX($N50:$N51,MATCH(LOOKUP(C54,$F53:$J53,$F51:$J51),$D50:$D51,0),1),INDEX($M50:$M51,MATCH(LOOKUP(C54,$F53:$J53,$F51:$J51),$C50:$C51,0),1)),INDEX($N50:$N51,MATCH(C54,$D50:$D51,0),1)),INDEX($M50:$M51,MATCH(C54,$C50:$C51,0),1))</f>
        <v>1</v>
      </c>
      <c r="N54" s="135">
        <f>IF(ISERROR(MATCH($D54,$C50:$C51,0)),IF(ISERROR(MATCH($D54,$D50:$D51,0)),IF(ISERROR(MATCH(LOOKUP($D54,$F53:$J53,$F51:$J51),$C50:$C51,0)),INDEX($N50:$N51,MATCH(LOOKUP($D54,$F53:$J53,$F51:$J51),$D50:$D51,0),1),INDEX($M50:$M51,MATCH(LOOKUP($D53,$F53:$J54,$F51:$J51),$C50:$C51,0),1)),INDEX($N50:$N51,MATCH(D54,$D50:$D51,0),1)),INDEX($M50:$M51,MATCH(D54,$C50:$C51,0),1))</f>
        <v>8</v>
      </c>
      <c r="O54" s="128" t="str">
        <f>IF(ISBLANK(RR!$K35),"",IF(RR!$K35="B",$C54,$D54))</f>
        <v/>
      </c>
      <c r="P54" s="129">
        <v>2</v>
      </c>
      <c r="Q54" s="123">
        <f>B54</f>
        <v>11</v>
      </c>
      <c r="R54" s="107"/>
      <c r="S54" s="130" t="str">
        <f>CONCATENATE(ADDRESS(C54+3,D54+2,4)," ",ADDRESS(D54+3,C54+2,4))</f>
        <v>E8 G6</v>
      </c>
      <c r="T54" s="131"/>
      <c r="U54" s="107"/>
      <c r="V54" s="107"/>
      <c r="W54" s="107"/>
      <c r="X54" s="107"/>
      <c r="Y54" s="107"/>
      <c r="Z54" s="107"/>
      <c r="AA54" s="107"/>
      <c r="AB54" s="107"/>
    </row>
    <row r="55" spans="2:28" ht="15" customHeight="1" x14ac:dyDescent="0.3">
      <c r="B55" s="123"/>
      <c r="C55" s="124"/>
      <c r="D55" s="124"/>
      <c r="E55" s="107">
        <f>COUNT(F54:J54)</f>
        <v>0</v>
      </c>
      <c r="F55" s="107"/>
      <c r="G55" s="107"/>
      <c r="H55" s="107"/>
      <c r="I55" s="107"/>
      <c r="J55" s="107"/>
      <c r="K55" s="107"/>
      <c r="L55" s="123"/>
      <c r="M55" s="132"/>
      <c r="N55" s="133"/>
      <c r="O55" s="128"/>
      <c r="P55" s="129"/>
      <c r="Q55" s="123"/>
      <c r="R55" s="107"/>
      <c r="S55" s="130"/>
      <c r="T55" s="131"/>
      <c r="U55" s="107"/>
      <c r="V55" s="107"/>
      <c r="W55" s="107"/>
      <c r="X55" s="107"/>
      <c r="Y55" s="107"/>
      <c r="Z55" s="107"/>
      <c r="AA55" s="107"/>
      <c r="AB55" s="107"/>
    </row>
    <row r="56" spans="2:28" ht="15" customHeight="1" x14ac:dyDescent="0.3">
      <c r="B56" s="123">
        <f>B53+1</f>
        <v>12</v>
      </c>
      <c r="C56" s="124">
        <v>3</v>
      </c>
      <c r="D56" s="124">
        <v>8</v>
      </c>
      <c r="E56" s="107" t="s">
        <v>36</v>
      </c>
      <c r="F56" s="107"/>
      <c r="G56" s="107"/>
      <c r="H56" s="107"/>
      <c r="I56" s="107"/>
      <c r="J56" s="107"/>
      <c r="K56" s="107"/>
      <c r="L56" s="123">
        <f>B56</f>
        <v>12</v>
      </c>
      <c r="M56" s="134">
        <f>IF(ISERROR(MATCH(C56,$C53:$C54,0)),IF(ISERROR(MATCH(C56,$D53:$D54,0)),IF(ISERROR(MATCH(LOOKUP(C56,$F56:$J56,$F54:$J54),$C53:$C54,0)),INDEX($N53:$N54,MATCH(LOOKUP(C56,$F56:$J56,$F54:$J54),$D53:$D54,0),1),INDEX($M53:$M54,MATCH(LOOKUP(C56,$F56:$J56,$F54:$J54),$C53:$C54,0),1)),INDEX($N53:$N54,MATCH(C56,$D53:$D54,0),1)),INDEX($M53:$M54,MATCH(C56,$C53:$C54,0),1))</f>
        <v>8</v>
      </c>
      <c r="N56" s="135">
        <f ca="1">IF(ISERROR(MATCH(D56,$C53:$C54,0)),IF(ISERROR(MATCH(D56,$D53:$D54,0)),IF(ISERROR(MATCH(LOOKUP(D56,$F56:$J56,$F54:$J54),$C53:$C54,0)),INDEX($N53:$N54,MATCH(LOOKUP(D56,$F56:$J56,$F54:$J54),$D53:$D54,0),1),INDEX($M53:$M54,MATCH(LOOKUP(D56,$F56:$J56,$F54:$J54),$C53:$C54,0),1)),INDEX($N53:$N54,MATCH(D56,$D53:$D54,0),1)),INDEX($M53:$M54,MATCH(D56,$C53:$C54,0),1))</f>
        <v>4</v>
      </c>
      <c r="O56" s="128" t="str">
        <f>IF(ISBLANK(RR!$K37),"",IF(RR!$K37="B",$C56,$D56))</f>
        <v/>
      </c>
      <c r="P56" s="129">
        <v>1</v>
      </c>
      <c r="Q56" s="123">
        <f>B56</f>
        <v>12</v>
      </c>
      <c r="R56" s="107"/>
      <c r="S56" s="130" t="str">
        <f>CONCATENATE(ADDRESS(C56+3,D56+2,4)," ",ADDRESS(D56+3,C56+2,4))</f>
        <v>J6 E11</v>
      </c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2:28" ht="15" customHeight="1" x14ac:dyDescent="0.3">
      <c r="B57" s="123">
        <f>B56</f>
        <v>12</v>
      </c>
      <c r="C57" s="124">
        <v>5</v>
      </c>
      <c r="D57" s="124">
        <v>2</v>
      </c>
      <c r="E57" s="136" t="s">
        <v>37</v>
      </c>
      <c r="F57" s="107">
        <v>8</v>
      </c>
      <c r="G57" s="107">
        <v>5</v>
      </c>
      <c r="H57" s="107"/>
      <c r="I57" s="107"/>
      <c r="J57" s="107"/>
      <c r="K57" s="107"/>
      <c r="L57" s="123"/>
      <c r="M57" s="134">
        <f ca="1">IF(ISERROR(MATCH(C57,$C53:$C54,0)),IF(ISERROR(MATCH(C57,$D53:$D54,0)),IF(ISERROR(MATCH(LOOKUP(C57,$F56:$J56,$F54:$J54),$C53:$C54,0)),INDEX($N53:$N54,MATCH(LOOKUP(C57,$F56:$J56,$F54:$J54),$D53:$D54,0),1),INDEX($M53:$M54,MATCH(LOOKUP(C57,$F56:$J56,$F54:$J54),$C53:$C54,0),1)),INDEX($N53:$N54,MATCH(C57,$D53:$D54,0),1)),INDEX($M53:$M54,MATCH(C57,$C53:$C54,0),1))</f>
        <v>1</v>
      </c>
      <c r="N57" s="135">
        <f>IF(ISERROR(MATCH($D57,$C53:$C54,0)),IF(ISERROR(MATCH($D57,$D53:$D54,0)),IF(ISERROR(MATCH(LOOKUP($D57,$F56:$J56,$F54:$J54),$C53:$C54,0)),INDEX($N53:$N54,MATCH(LOOKUP($D57,$F56:$J56,$F54:$J54),$D53:$D54,0),1),INDEX($M53:$M54,MATCH(LOOKUP($D56,$F56:$J57,$F54:$J54),$C53:$C54,0),1)),INDEX($N53:$N54,MATCH(D57,$D53:$D54,0),1)),INDEX($M53:$M54,MATCH(D57,$C53:$C54,0),1))</f>
        <v>5</v>
      </c>
      <c r="O57" s="128" t="str">
        <f>IF(ISBLANK(RR!$K38),"",IF(RR!$K38="B",$C57,$D57))</f>
        <v/>
      </c>
      <c r="P57" s="129">
        <v>2</v>
      </c>
      <c r="Q57" s="123">
        <f>B57</f>
        <v>12</v>
      </c>
      <c r="R57" s="107"/>
      <c r="S57" s="130" t="str">
        <f>CONCATENATE(ADDRESS(C57+3,D57+2,4)," ",ADDRESS(D57+3,C57+2,4))</f>
        <v>D8 G5</v>
      </c>
      <c r="T57" s="131"/>
      <c r="U57" s="107"/>
      <c r="V57" s="107"/>
      <c r="W57" s="107"/>
      <c r="X57" s="107"/>
      <c r="Y57" s="107"/>
      <c r="Z57" s="107"/>
      <c r="AA57" s="107"/>
      <c r="AB57" s="107"/>
    </row>
    <row r="58" spans="2:28" ht="15" customHeight="1" x14ac:dyDescent="0.3">
      <c r="B58" s="123"/>
      <c r="C58" s="124"/>
      <c r="D58" s="124"/>
      <c r="E58" s="107">
        <f>COUNT(F57:J57)</f>
        <v>2</v>
      </c>
      <c r="F58" s="107"/>
      <c r="G58" s="107"/>
      <c r="H58" s="107"/>
      <c r="I58" s="107"/>
      <c r="J58" s="107"/>
      <c r="K58" s="107"/>
      <c r="L58" s="123"/>
      <c r="M58" s="132"/>
      <c r="N58" s="133"/>
      <c r="O58" s="128"/>
      <c r="P58" s="129"/>
      <c r="Q58" s="123"/>
      <c r="R58" s="107"/>
      <c r="S58" s="130"/>
      <c r="T58" s="131"/>
      <c r="U58" s="107"/>
      <c r="V58" s="107"/>
      <c r="W58" s="107"/>
      <c r="X58" s="107"/>
      <c r="Y58" s="107"/>
      <c r="Z58" s="107"/>
      <c r="AA58" s="107"/>
      <c r="AB58" s="107"/>
    </row>
    <row r="59" spans="2:28" ht="15" customHeight="1" x14ac:dyDescent="0.3">
      <c r="B59" s="123">
        <f>B56+1</f>
        <v>13</v>
      </c>
      <c r="C59" s="124">
        <v>3</v>
      </c>
      <c r="D59" s="124">
        <v>1</v>
      </c>
      <c r="E59" s="107" t="s">
        <v>36</v>
      </c>
      <c r="F59" s="107">
        <v>1</v>
      </c>
      <c r="G59" s="107">
        <v>4</v>
      </c>
      <c r="H59" s="107"/>
      <c r="I59" s="107"/>
      <c r="J59" s="107"/>
      <c r="K59" s="107"/>
      <c r="L59" s="123">
        <f>B59</f>
        <v>13</v>
      </c>
      <c r="M59" s="134">
        <f>IF(ISERROR(MATCH(C59,$C56:$C57,0)),IF(ISERROR(MATCH(C59,$D56:$D57,0)),IF(ISERROR(MATCH(LOOKUP(C59,$F59:$J59,$F57:$J57),$C56:$C57,0)),INDEX($N56:$N57,MATCH(LOOKUP(C59,$F59:$J59,$F57:$J57),$D56:$D57,0),1),INDEX($M56:$M57,MATCH(LOOKUP(C59,$F59:$J59,$F57:$J57),$C56:$C57,0),1)),INDEX($N56:$N57,MATCH(C59,$D56:$D57,0),1)),INDEX($M56:$M57,MATCH(C59,$C56:$C57,0),1))</f>
        <v>8</v>
      </c>
      <c r="N59" s="135">
        <f ca="1">IF(ISERROR(MATCH(D59,$C56:$C57,0)),IF(ISERROR(MATCH(D59,$D56:$D57,0)),IF(ISERROR(MATCH(LOOKUP(D59,$F59:$J59,$F57:$J57),$C56:$C57,0)),INDEX($N56:$N57,MATCH(LOOKUP(D59,$F59:$J59,$F57:$J57),$D56:$D57,0),1),INDEX($M56:$M57,MATCH(LOOKUP(D59,$F59:$J59,$F57:$J57),$C56:$C57,0),1)),INDEX($N56:$N57,MATCH(D59,$D56:$D57,0),1)),INDEX($M56:$M57,MATCH(D59,$C56:$C57,0),1))</f>
        <v>4</v>
      </c>
      <c r="O59" s="128" t="str">
        <f>IF(ISBLANK(RR!$K40),"",IF(RR!$K40="B",$C59,$D59))</f>
        <v/>
      </c>
      <c r="P59" s="129">
        <v>1</v>
      </c>
      <c r="Q59" s="123">
        <f>B59</f>
        <v>13</v>
      </c>
      <c r="R59" s="107"/>
      <c r="S59" s="130" t="str">
        <f>CONCATENATE(ADDRESS(C59+3,D59+2,4)," ",ADDRESS(D59+3,C59+2,4))</f>
        <v>C6 E4</v>
      </c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5" customHeight="1" x14ac:dyDescent="0.3">
      <c r="B60" s="123">
        <f>B59</f>
        <v>13</v>
      </c>
      <c r="C60" s="124">
        <v>4</v>
      </c>
      <c r="D60" s="124">
        <v>2</v>
      </c>
      <c r="E60" s="136" t="s">
        <v>37</v>
      </c>
      <c r="F60" s="107"/>
      <c r="G60" s="107"/>
      <c r="H60" s="107"/>
      <c r="I60" s="107"/>
      <c r="J60" s="107"/>
      <c r="K60" s="107"/>
      <c r="L60" s="123"/>
      <c r="M60" s="134">
        <f ca="1">IF(ISERROR(MATCH(C60,$C56:$C57,0)),IF(ISERROR(MATCH(C60,$D56:$D57,0)),IF(ISERROR(MATCH(LOOKUP(C60,$F59:$J59,$F57:$J57),$C56:$C57,0)),INDEX($N56:$N57,MATCH(LOOKUP(C60,$F59:$J59,$F57:$J57),$D56:$D57,0),1),INDEX($M56:$M57,MATCH(LOOKUP(C60,$F59:$J59,$F57:$J57),$C56:$C57,0),1)),INDEX($N56:$N57,MATCH(C60,$D56:$D57,0),1)),INDEX($M56:$M57,MATCH(C60,$C56:$C57,0),1))</f>
        <v>1</v>
      </c>
      <c r="N60" s="135">
        <f>IF(ISERROR(MATCH($D60,$C56:$C57,0)),IF(ISERROR(MATCH($D60,$D56:$D57,0)),IF(ISERROR(MATCH(LOOKUP($D60,$F59:$J59,$F57:$J57),$C56:$C57,0)),INDEX($N56:$N57,MATCH(LOOKUP($D60,$F59:$J59,$F57:$J57),$D56:$D57,0),1),INDEX($M56:$M57,MATCH(LOOKUP($D59,$F59:$J60,$F57:$J57),$C56:$C57,0),1)),INDEX($N56:$N57,MATCH(D60,$D56:$D57,0),1)),INDEX($M56:$M57,MATCH(D60,$C56:$C57,0),1))</f>
        <v>5</v>
      </c>
      <c r="O60" s="128" t="str">
        <f>IF(ISBLANK(RR!$K41),"",IF(RR!$K41="B",$C60,$D60))</f>
        <v/>
      </c>
      <c r="P60" s="129">
        <v>2</v>
      </c>
      <c r="Q60" s="123">
        <f>B60</f>
        <v>13</v>
      </c>
      <c r="R60" s="107"/>
      <c r="S60" s="130" t="str">
        <f>CONCATENATE(ADDRESS(C60+3,D60+2,4)," ",ADDRESS(D60+3,C60+2,4))</f>
        <v>D7 F5</v>
      </c>
      <c r="T60" s="131"/>
      <c r="U60" s="107"/>
      <c r="V60" s="107"/>
      <c r="W60" s="107"/>
      <c r="X60" s="107"/>
      <c r="Y60" s="107"/>
      <c r="Z60" s="107"/>
      <c r="AA60" s="107"/>
      <c r="AB60" s="107"/>
    </row>
    <row r="61" spans="2:28" ht="15" customHeight="1" x14ac:dyDescent="0.3">
      <c r="B61" s="123"/>
      <c r="C61" s="124"/>
      <c r="D61" s="124"/>
      <c r="E61" s="107">
        <f>COUNT(F60:J60)</f>
        <v>0</v>
      </c>
      <c r="F61" s="107"/>
      <c r="G61" s="107"/>
      <c r="H61" s="107"/>
      <c r="I61" s="107"/>
      <c r="J61" s="107"/>
      <c r="K61" s="107"/>
      <c r="L61" s="123"/>
      <c r="M61" s="132"/>
      <c r="N61" s="133"/>
      <c r="O61" s="128"/>
      <c r="P61" s="129"/>
      <c r="Q61" s="123"/>
      <c r="R61" s="107"/>
      <c r="S61" s="130"/>
      <c r="T61" s="131"/>
      <c r="U61" s="107"/>
      <c r="V61" s="107"/>
      <c r="W61" s="107"/>
      <c r="X61" s="107"/>
      <c r="Y61" s="107"/>
      <c r="Z61" s="107"/>
      <c r="AA61" s="107"/>
      <c r="AB61" s="107"/>
    </row>
    <row r="62" spans="2:28" ht="15" customHeight="1" x14ac:dyDescent="0.3">
      <c r="B62" s="123">
        <f>B59+1</f>
        <v>14</v>
      </c>
      <c r="C62" s="124">
        <v>4</v>
      </c>
      <c r="D62" s="124">
        <v>3</v>
      </c>
      <c r="E62" s="107" t="s">
        <v>36</v>
      </c>
      <c r="F62" s="107"/>
      <c r="G62" s="107"/>
      <c r="H62" s="107"/>
      <c r="I62" s="107"/>
      <c r="J62" s="107"/>
      <c r="K62" s="107"/>
      <c r="L62" s="123">
        <f>B62</f>
        <v>14</v>
      </c>
      <c r="M62" s="134">
        <f ca="1">IF(ISERROR(MATCH(C62,$C59:$C60,0)),IF(ISERROR(MATCH(C62,$D59:$D60,0)),IF(ISERROR(MATCH(LOOKUP(C62,$F62:$J62,$F60:$J60),$C59:$C60,0)),INDEX($N59:$N60,MATCH(LOOKUP(C62,$F62:$J62,$F60:$J60),$D59:$D60,0),1),INDEX($M59:$M60,MATCH(LOOKUP(C62,$F62:$J62,$F60:$J60),$C59:$C60,0),1)),INDEX($N59:$N60,MATCH(C62,$D59:$D60,0),1)),INDEX($M59:$M60,MATCH(C62,$C59:$C60,0),1))</f>
        <v>1</v>
      </c>
      <c r="N62" s="135">
        <f>IF(ISERROR(MATCH(D62,$C59:$C60,0)),IF(ISERROR(MATCH(D62,$D59:$D60,0)),IF(ISERROR(MATCH(LOOKUP(D62,$F62:$J62,$F60:$J60),$C59:$C60,0)),INDEX($N59:$N60,MATCH(LOOKUP(D62,$F62:$J62,$F60:$J60),$D59:$D60,0),1),INDEX($M59:$M60,MATCH(LOOKUP(D62,$F62:$J62,$F60:$J60),$C59:$C60,0),1)),INDEX($N59:$N60,MATCH(D62,$D59:$D60,0),1)),INDEX($M59:$M60,MATCH(D62,$C59:$C60,0),1))</f>
        <v>8</v>
      </c>
      <c r="O62" s="128" t="str">
        <f>IF(ISBLANK(RR!$K43),"",IF(RR!$K43="B",$C62,$D62))</f>
        <v/>
      </c>
      <c r="P62" s="129">
        <v>1</v>
      </c>
      <c r="Q62" s="123">
        <f>B62</f>
        <v>14</v>
      </c>
      <c r="R62" s="107"/>
      <c r="S62" s="130" t="str">
        <f>CONCATENATE(ADDRESS(C62+3,D62+2,4)," ",ADDRESS(D62+3,C62+2,4))</f>
        <v>E7 F6</v>
      </c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5" customHeight="1" x14ac:dyDescent="0.3">
      <c r="B63" s="123">
        <f>B62</f>
        <v>14</v>
      </c>
      <c r="C63" s="124">
        <v>2</v>
      </c>
      <c r="D63" s="124">
        <v>1</v>
      </c>
      <c r="E63" s="136" t="s">
        <v>37</v>
      </c>
      <c r="F63" s="107"/>
      <c r="G63" s="107"/>
      <c r="H63" s="107"/>
      <c r="I63" s="107"/>
      <c r="J63" s="107"/>
      <c r="K63" s="107"/>
      <c r="L63" s="123"/>
      <c r="M63" s="134">
        <f>IF(ISERROR(MATCH(C63,$C59:$C60,0)),IF(ISERROR(MATCH(C63,$D59:$D60,0)),IF(ISERROR(MATCH(LOOKUP(C63,$F62:$J62,$F60:$J60),$C59:$C60,0)),INDEX($N59:$N60,MATCH(LOOKUP(C63,$F62:$J62,$F60:$J60),$D59:$D60,0),1),INDEX($M59:$M60,MATCH(LOOKUP(C63,$F62:$J62,$F60:$J60),$C59:$C60,0),1)),INDEX($N59:$N60,MATCH(C63,$D59:$D60,0),1)),INDEX($M59:$M60,MATCH(C63,$C59:$C60,0),1))</f>
        <v>5</v>
      </c>
      <c r="N63" s="135">
        <f ca="1">IF(ISERROR(MATCH($D63,$C59:$C60,0)),IF(ISERROR(MATCH($D63,$D59:$D60,0)),IF(ISERROR(MATCH(LOOKUP($D63,$F62:$J62,$F60:$J60),$C59:$C60,0)),INDEX($N59:$N60,MATCH(LOOKUP($D63,$F62:$J62,$F60:$J60),$D59:$D60,0),1),INDEX($M59:$M60,MATCH(LOOKUP($D62,$F62:$J63,$F60:$J60),$C59:$C60,0),1)),INDEX($N59:$N60,MATCH(D63,$D59:$D60,0),1)),INDEX($M59:$M60,MATCH(D63,$C59:$C60,0),1))</f>
        <v>4</v>
      </c>
      <c r="O63" s="128" t="str">
        <f>IF(ISBLANK(RR!$K44),"",IF(RR!$K44="B",$C63,$D63))</f>
        <v/>
      </c>
      <c r="P63" s="129">
        <v>2</v>
      </c>
      <c r="Q63" s="123">
        <f>B63</f>
        <v>14</v>
      </c>
      <c r="R63" s="107"/>
      <c r="S63" s="130" t="str">
        <f>CONCATENATE(ADDRESS(C63+3,D63+2,4)," ",ADDRESS(D63+3,C63+2,4))</f>
        <v>C5 D4</v>
      </c>
      <c r="T63" s="131"/>
      <c r="U63" s="107"/>
      <c r="V63" s="107"/>
      <c r="W63" s="107"/>
      <c r="X63" s="107"/>
      <c r="Y63" s="107"/>
      <c r="Z63" s="107"/>
      <c r="AA63" s="107"/>
      <c r="AB63" s="107"/>
    </row>
    <row r="64" spans="2:28" ht="15" customHeight="1" x14ac:dyDescent="0.3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39"/>
      <c r="N64" s="140"/>
      <c r="O64" s="141"/>
      <c r="P64" s="142"/>
      <c r="Q64" s="107"/>
      <c r="R64" s="107"/>
      <c r="S64" s="143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5" customHeight="1" x14ac:dyDescent="0.3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2:28" ht="15.6" customHeight="1" x14ac:dyDescent="0.3">
      <c r="B66" s="144"/>
      <c r="C66" s="144"/>
      <c r="D66" s="144"/>
      <c r="E66" s="144"/>
      <c r="F66" s="144"/>
      <c r="G66" s="144"/>
      <c r="H66" s="144"/>
      <c r="I66" s="107"/>
      <c r="J66" s="107"/>
      <c r="K66" s="107"/>
      <c r="L66" s="107"/>
      <c r="M66" s="107"/>
      <c r="N66" s="107"/>
      <c r="O66" s="144"/>
      <c r="P66" s="144"/>
      <c r="Q66" s="144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2:28" ht="26.1" customHeight="1" x14ac:dyDescent="0.3">
      <c r="B67" s="2" t="s">
        <v>38</v>
      </c>
      <c r="C67" s="2"/>
      <c r="D67" s="2"/>
      <c r="E67" s="2" t="s">
        <v>39</v>
      </c>
      <c r="F67" s="2"/>
      <c r="G67" s="2"/>
      <c r="H67" s="2"/>
      <c r="I67" s="142"/>
      <c r="J67" s="107"/>
      <c r="K67" s="107"/>
      <c r="L67" s="107"/>
      <c r="M67" s="107"/>
      <c r="N67" s="145"/>
      <c r="O67" s="2" t="s">
        <v>40</v>
      </c>
      <c r="P67" s="2"/>
      <c r="Q67" s="2"/>
      <c r="R67" s="142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</row>
    <row r="68" spans="2:28" ht="15.6" customHeight="1" x14ac:dyDescent="0.3">
      <c r="B68" s="1">
        <v>8</v>
      </c>
      <c r="C68" s="1"/>
      <c r="D68" s="1"/>
      <c r="E68" s="1">
        <f>SUM($E$23:$E$64)</f>
        <v>12</v>
      </c>
      <c r="F68" s="1"/>
      <c r="G68" s="1"/>
      <c r="H68" s="1"/>
      <c r="I68" s="142"/>
      <c r="J68" s="107"/>
      <c r="K68" s="107"/>
      <c r="L68" s="107"/>
      <c r="M68" s="107"/>
      <c r="N68" s="145"/>
      <c r="O68" s="1">
        <f>COUNT($O$23:$O$64)</f>
        <v>0</v>
      </c>
      <c r="P68" s="1"/>
      <c r="Q68" s="1"/>
      <c r="R68" s="142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</row>
    <row r="69" spans="2:28" ht="15.6" customHeight="1" x14ac:dyDescent="0.3">
      <c r="B69" s="146"/>
      <c r="C69" s="147">
        <v>1</v>
      </c>
      <c r="D69" s="147">
        <v>2</v>
      </c>
      <c r="E69" s="147">
        <v>3</v>
      </c>
      <c r="F69" s="147">
        <v>4</v>
      </c>
      <c r="G69" s="147">
        <v>5</v>
      </c>
      <c r="H69" s="147">
        <v>6</v>
      </c>
      <c r="I69" s="148">
        <v>7</v>
      </c>
      <c r="J69" s="148">
        <v>8</v>
      </c>
      <c r="K69" s="148"/>
      <c r="L69" s="148"/>
      <c r="M69" s="148"/>
      <c r="N69" s="148"/>
      <c r="O69" s="146" t="s">
        <v>41</v>
      </c>
      <c r="P69" s="146">
        <f>B68*(B68-1)/2</f>
        <v>28</v>
      </c>
      <c r="Q69" s="146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</row>
    <row r="70" spans="2:28" ht="15" customHeight="1" x14ac:dyDescent="0.3">
      <c r="B70" s="148">
        <v>1</v>
      </c>
      <c r="C70" s="149" t="s">
        <v>42</v>
      </c>
      <c r="D70" s="59"/>
      <c r="E70" s="59"/>
      <c r="F70" s="149" t="s">
        <v>43</v>
      </c>
      <c r="G70" s="150" t="s">
        <v>42</v>
      </c>
      <c r="H70" s="59"/>
      <c r="I70" s="59"/>
      <c r="J70" s="150" t="s">
        <v>43</v>
      </c>
      <c r="K70" s="148"/>
      <c r="L70" s="148"/>
      <c r="M70" s="148"/>
      <c r="N70" s="148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</row>
    <row r="71" spans="2:28" ht="15" customHeight="1" x14ac:dyDescent="0.3">
      <c r="B71" s="148">
        <f t="shared" ref="B71:B83" si="2">B70+1</f>
        <v>2</v>
      </c>
      <c r="C71" s="149" t="s">
        <v>44</v>
      </c>
      <c r="D71" s="59"/>
      <c r="E71" s="59"/>
      <c r="F71" s="150" t="s">
        <v>44</v>
      </c>
      <c r="G71" s="149" t="s">
        <v>45</v>
      </c>
      <c r="H71" s="59"/>
      <c r="I71" s="59"/>
      <c r="J71" s="150" t="s">
        <v>45</v>
      </c>
      <c r="K71" s="148"/>
      <c r="L71" s="148"/>
      <c r="M71" s="148"/>
      <c r="N71" s="148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</row>
    <row r="72" spans="2:28" ht="15" customHeight="1" x14ac:dyDescent="0.3">
      <c r="B72" s="148">
        <f t="shared" si="2"/>
        <v>3</v>
      </c>
      <c r="C72" s="150" t="s">
        <v>46</v>
      </c>
      <c r="D72" s="59"/>
      <c r="E72" s="59"/>
      <c r="F72" s="151" t="s">
        <v>47</v>
      </c>
      <c r="G72" s="152" t="s">
        <v>47</v>
      </c>
      <c r="H72" s="59"/>
      <c r="I72" s="59"/>
      <c r="J72" s="149" t="s">
        <v>46</v>
      </c>
      <c r="K72" s="148"/>
      <c r="L72" s="148"/>
      <c r="M72" s="148"/>
      <c r="N72" s="148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</row>
    <row r="73" spans="2:28" ht="15" customHeight="1" x14ac:dyDescent="0.3">
      <c r="B73" s="148">
        <f t="shared" si="2"/>
        <v>4</v>
      </c>
      <c r="C73" s="59"/>
      <c r="D73" s="150" t="s">
        <v>48</v>
      </c>
      <c r="E73" s="149" t="s">
        <v>49</v>
      </c>
      <c r="F73" s="59"/>
      <c r="G73" s="59"/>
      <c r="H73" s="150" t="s">
        <v>49</v>
      </c>
      <c r="I73" s="149" t="s">
        <v>48</v>
      </c>
      <c r="J73" s="59"/>
      <c r="K73" s="148"/>
      <c r="L73" s="148"/>
      <c r="M73" s="148"/>
      <c r="N73" s="148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</row>
    <row r="74" spans="2:28" ht="15" customHeight="1" x14ac:dyDescent="0.3">
      <c r="B74" s="148">
        <f t="shared" si="2"/>
        <v>5</v>
      </c>
      <c r="C74" s="59"/>
      <c r="D74" s="149" t="s">
        <v>50</v>
      </c>
      <c r="E74" s="149" t="s">
        <v>51</v>
      </c>
      <c r="F74" s="59"/>
      <c r="G74" s="59"/>
      <c r="H74" s="150" t="s">
        <v>50</v>
      </c>
      <c r="I74" s="150" t="s">
        <v>51</v>
      </c>
      <c r="J74" s="59"/>
      <c r="K74" s="148"/>
      <c r="L74" s="148"/>
      <c r="M74" s="148"/>
      <c r="N74" s="148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</row>
    <row r="75" spans="2:28" ht="15" customHeight="1" x14ac:dyDescent="0.3">
      <c r="B75" s="148">
        <f t="shared" si="2"/>
        <v>6</v>
      </c>
      <c r="C75" s="59"/>
      <c r="D75" s="151" t="s">
        <v>52</v>
      </c>
      <c r="E75" s="152" t="s">
        <v>52</v>
      </c>
      <c r="F75" s="59"/>
      <c r="G75" s="59"/>
      <c r="H75" s="151" t="s">
        <v>53</v>
      </c>
      <c r="I75" s="152" t="s">
        <v>53</v>
      </c>
      <c r="J75" s="59"/>
      <c r="K75" s="148"/>
      <c r="L75" s="148"/>
      <c r="M75" s="148"/>
      <c r="N75" s="148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</row>
    <row r="76" spans="2:28" ht="15" customHeight="1" x14ac:dyDescent="0.3">
      <c r="B76" s="148">
        <f t="shared" si="2"/>
        <v>7</v>
      </c>
      <c r="C76" s="150" t="s">
        <v>54</v>
      </c>
      <c r="D76" s="59"/>
      <c r="E76" s="59"/>
      <c r="F76" s="149" t="s">
        <v>55</v>
      </c>
      <c r="G76" s="59"/>
      <c r="H76" s="150" t="s">
        <v>55</v>
      </c>
      <c r="I76" s="149" t="s">
        <v>54</v>
      </c>
      <c r="J76" s="59"/>
      <c r="K76" s="148"/>
      <c r="L76" s="148"/>
      <c r="M76" s="148"/>
      <c r="N76" s="148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</row>
    <row r="77" spans="2:28" ht="15" customHeight="1" x14ac:dyDescent="0.3">
      <c r="B77" s="148">
        <f t="shared" si="2"/>
        <v>8</v>
      </c>
      <c r="C77" s="150" t="s">
        <v>56</v>
      </c>
      <c r="D77" s="59"/>
      <c r="E77" s="59"/>
      <c r="F77" s="149" t="s">
        <v>57</v>
      </c>
      <c r="G77" s="59"/>
      <c r="H77" s="149" t="s">
        <v>56</v>
      </c>
      <c r="I77" s="150" t="s">
        <v>57</v>
      </c>
      <c r="J77" s="59"/>
      <c r="K77" s="148"/>
      <c r="L77" s="148"/>
      <c r="M77" s="148"/>
      <c r="N77" s="148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</row>
    <row r="78" spans="2:28" ht="15" customHeight="1" x14ac:dyDescent="0.3">
      <c r="B78" s="148">
        <f t="shared" si="2"/>
        <v>9</v>
      </c>
      <c r="C78" s="59"/>
      <c r="D78" s="59"/>
      <c r="E78" s="59"/>
      <c r="F78" s="59"/>
      <c r="G78" s="149" t="s">
        <v>58</v>
      </c>
      <c r="H78" s="149" t="s">
        <v>59</v>
      </c>
      <c r="I78" s="150" t="s">
        <v>58</v>
      </c>
      <c r="J78" s="150" t="s">
        <v>59</v>
      </c>
      <c r="K78" s="148"/>
      <c r="L78" s="148"/>
      <c r="M78" s="148"/>
      <c r="N78" s="148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</row>
    <row r="79" spans="2:28" ht="15" customHeight="1" x14ac:dyDescent="0.3">
      <c r="B79" s="148">
        <f t="shared" si="2"/>
        <v>10</v>
      </c>
      <c r="C79" s="59"/>
      <c r="D79" s="59"/>
      <c r="E79" s="59"/>
      <c r="F79" s="59"/>
      <c r="G79" s="151" t="s">
        <v>60</v>
      </c>
      <c r="H79" s="152" t="s">
        <v>60</v>
      </c>
      <c r="I79" s="151" t="s">
        <v>61</v>
      </c>
      <c r="J79" s="152" t="s">
        <v>61</v>
      </c>
      <c r="K79" s="148"/>
      <c r="L79" s="148"/>
      <c r="M79" s="148"/>
      <c r="N79" s="148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</row>
    <row r="80" spans="2:28" ht="15" customHeight="1" x14ac:dyDescent="0.3">
      <c r="B80" s="148">
        <f t="shared" si="2"/>
        <v>11</v>
      </c>
      <c r="C80" s="59"/>
      <c r="D80" s="150" t="s">
        <v>62</v>
      </c>
      <c r="E80" s="149" t="s">
        <v>63</v>
      </c>
      <c r="F80" s="59"/>
      <c r="G80" s="150" t="s">
        <v>63</v>
      </c>
      <c r="H80" s="59"/>
      <c r="I80" s="59"/>
      <c r="J80" s="149" t="s">
        <v>62</v>
      </c>
      <c r="K80" s="148"/>
      <c r="L80" s="148"/>
      <c r="M80" s="148"/>
      <c r="N80" s="148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</row>
    <row r="81" spans="2:28" ht="15" customHeight="1" x14ac:dyDescent="0.3">
      <c r="B81" s="148">
        <f t="shared" si="2"/>
        <v>12</v>
      </c>
      <c r="C81" s="59"/>
      <c r="D81" s="149" t="s">
        <v>64</v>
      </c>
      <c r="E81" s="150" t="s">
        <v>65</v>
      </c>
      <c r="F81" s="59"/>
      <c r="G81" s="150" t="s">
        <v>64</v>
      </c>
      <c r="H81" s="59"/>
      <c r="I81" s="59"/>
      <c r="J81" s="149" t="s">
        <v>65</v>
      </c>
      <c r="K81" s="148"/>
      <c r="L81" s="148"/>
      <c r="M81" s="148"/>
      <c r="N81" s="148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</row>
    <row r="82" spans="2:28" ht="15" customHeight="1" x14ac:dyDescent="0.3">
      <c r="B82" s="148">
        <f t="shared" si="2"/>
        <v>13</v>
      </c>
      <c r="C82" s="149" t="s">
        <v>66</v>
      </c>
      <c r="D82" s="149" t="s">
        <v>67</v>
      </c>
      <c r="E82" s="150" t="s">
        <v>66</v>
      </c>
      <c r="F82" s="150" t="s">
        <v>67</v>
      </c>
      <c r="G82" s="59"/>
      <c r="H82" s="59"/>
      <c r="I82" s="59"/>
      <c r="J82" s="59"/>
      <c r="K82" s="148"/>
      <c r="L82" s="148"/>
      <c r="M82" s="148"/>
      <c r="N82" s="148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</row>
    <row r="83" spans="2:28" ht="15" customHeight="1" x14ac:dyDescent="0.3">
      <c r="B83" s="148">
        <f t="shared" si="2"/>
        <v>14</v>
      </c>
      <c r="C83" s="151" t="s">
        <v>68</v>
      </c>
      <c r="D83" s="152" t="s">
        <v>68</v>
      </c>
      <c r="E83" s="151" t="s">
        <v>69</v>
      </c>
      <c r="F83" s="152" t="s">
        <v>69</v>
      </c>
      <c r="G83" s="59"/>
      <c r="H83" s="59"/>
      <c r="I83" s="59"/>
      <c r="J83" s="59"/>
      <c r="K83" s="148"/>
      <c r="L83" s="148"/>
      <c r="M83" s="148"/>
      <c r="N83" s="148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</row>
  </sheetData>
  <mergeCells count="9">
    <mergeCell ref="O67:Q67"/>
    <mergeCell ref="B68:D68"/>
    <mergeCell ref="E68:H68"/>
    <mergeCell ref="O68:Q68"/>
    <mergeCell ref="C22:D22"/>
    <mergeCell ref="F22:J22"/>
    <mergeCell ref="M22:N22"/>
    <mergeCell ref="B67:D67"/>
    <mergeCell ref="E67:H67"/>
  </mergeCells>
  <pageMargins left="0.74791666666666701" right="0.74791666666666701" top="0.98402777777777795" bottom="0.98402777777777795" header="0.51180555555555496" footer="0.5"/>
  <pageSetup paperSize="9" firstPageNumber="0" orientation="portrait" horizontalDpi="300" verticalDpi="300"/>
  <headerFooter>
    <oddFooter>&amp;L&amp;"Arial,Normal"&amp;11 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Participants</vt:lpstr>
      <vt:lpstr>RR</vt:lpstr>
      <vt:lpstr>Résultats</vt:lpstr>
      <vt:lpstr>Classement</vt:lpstr>
      <vt:lpstr>Calculs</vt:lpstr>
      <vt:lpstr>Participants!Zone_d_impression</vt:lpstr>
      <vt:lpstr>Résultats!Zone_d_impression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POIREY</dc:creator>
  <dc:description/>
  <cp:lastModifiedBy>TPoirey</cp:lastModifiedBy>
  <cp:revision>22</cp:revision>
  <dcterms:created xsi:type="dcterms:W3CDTF">2019-06-01T10:42:15Z</dcterms:created>
  <dcterms:modified xsi:type="dcterms:W3CDTF">2019-10-31T21:01:43Z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