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R page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5" name="_xlnm.Print_Area" vbProcedure="false">Classement!$A$1:$G$29</definedName>
    <definedName function="false" hidden="false" localSheetId="0" name="_xlnm.Print_Area" vbProcedure="false">Participants!$A$1:$H$30</definedName>
    <definedName function="false" hidden="false" localSheetId="4" name="_xlnm.Print_Area" vbProcedure="false">Résultats!$A$1:$AA$22</definedName>
    <definedName function="false" hidden="false" localSheetId="1" name="_xlnm.Print_Area" vbProcedure="false">'RR page 1'!$A$1:$K$43</definedName>
    <definedName function="false" hidden="false" localSheetId="2" name="_xlnm.Print_Area" vbProcedure="false">'RR page 2'!$A$1:$K$44</definedName>
    <definedName function="false" hidden="false" localSheetId="3" name="_xlnm.Print_Area" vbProcedure="false">'RR page 3'!$A$1:$K$39</definedName>
    <definedName function="false" hidden="false" localSheetId="1" name="_xlnm.Print_Area" vbProcedure="false">'RR page 1'!$A$1:$K$35</definedName>
    <definedName function="false" hidden="false" localSheetId="2" name="_xlnm.Print_Area" vbProcedure="false">'RR page 2'!$A$1:$K$36</definedName>
    <definedName function="false" hidden="false" localSheetId="3" name="_xlnm.Print_Area" vbProcedure="false">'RR page 3'!$A$1:$K$34</definedName>
    <definedName function="false" hidden="false" localSheetId="4" name="_xlnm_Print_Area" vbProcedure="false">Résultats!$A$1:$AA$22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<sst xmlns="http://schemas.openxmlformats.org/spreadsheetml/2006/main" count="461" uniqueCount="136">
  <si>
    <t xml:space="preserve">Classement WS du</t>
  </si>
  <si>
    <t xml:space="preserve">14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</si>
  <si>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</si>
  <si>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</si>
  <si>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</si>
  <si>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</si>
  <si>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Bateau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</si>
  <si>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</si>
  <si>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</si>
  <si>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</si>
  <si>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</si>
  <si>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</si>
  <si>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</si>
  <si>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</si>
  <si>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</si>
  <si>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(suite)</t>
  </si>
  <si>
    <t xml:space="preserve">Round Robin (suite &amp; fin)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</si>
  <si>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</si>
  <si>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</si>
  <si>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</si>
  <si>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</si>
  <si>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</si>
  <si>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</si>
  <si>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</si>
  <si>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</si>
  <si>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 </t>
  </si>
  <si>
    <t xml:space="preserve">Le Président du Comité de Course</t>
  </si>
  <si>
    <t xml:space="preserve">14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</si>
  <si>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</si>
  <si>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</si>
  <si>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</si>
  <si>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</si>
  <si>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</si>
  <si>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</si>
  <si>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</si>
  <si>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</si>
  <si>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</si>
  <si>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</si>
  <si>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</si>
  <si>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</si>
  <si>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Vnqr.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</si>
  <si>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</si>
  <si>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</si>
  <si>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</si>
  <si>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</si>
  <si>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1-13</t>
  </si>
  <si>
    <t xml:space="preserve">2-14</t>
  </si>
  <si>
    <t xml:space="preserve">3-12</t>
  </si>
  <si>
    <t xml:space="preserve">11-4</t>
  </si>
  <si>
    <t xml:space="preserve">1-12</t>
  </si>
  <si>
    <t xml:space="preserve">2-13</t>
  </si>
  <si>
    <t xml:space="preserve">3-11</t>
  </si>
  <si>
    <t xml:space="preserve">4-14</t>
  </si>
  <si>
    <t xml:space="preserve">1-11</t>
  </si>
  <si>
    <t xml:space="preserve">2-12</t>
  </si>
  <si>
    <t xml:space="preserve">14-9</t>
  </si>
  <si>
    <t xml:space="preserve">13-10</t>
  </si>
  <si>
    <t xml:space="preserve">12-9</t>
  </si>
  <si>
    <t xml:space="preserve">14-10</t>
  </si>
  <si>
    <t xml:space="preserve">13-11</t>
  </si>
  <si>
    <t xml:space="preserve">12-5</t>
  </si>
  <si>
    <t xml:space="preserve">11-6</t>
  </si>
  <si>
    <t xml:space="preserve">9-7</t>
  </si>
  <si>
    <t xml:space="preserve">10-8</t>
  </si>
  <si>
    <t xml:space="preserve">10-5</t>
  </si>
  <si>
    <t xml:space="preserve">9-6</t>
  </si>
  <si>
    <t xml:space="preserve">12-7</t>
  </si>
  <si>
    <t xml:space="preserve">11-8</t>
  </si>
  <si>
    <t xml:space="preserve">10-3</t>
  </si>
  <si>
    <t xml:space="preserve">9-4</t>
  </si>
  <si>
    <t xml:space="preserve">7-5</t>
  </si>
  <si>
    <t xml:space="preserve">8-6</t>
  </si>
  <si>
    <t xml:space="preserve">7-3</t>
  </si>
  <si>
    <t xml:space="preserve">6-4</t>
  </si>
  <si>
    <t xml:space="preserve">5-14</t>
  </si>
  <si>
    <t xml:space="preserve">13-8</t>
  </si>
  <si>
    <t xml:space="preserve">8-3</t>
  </si>
  <si>
    <t xml:space="preserve">7-4</t>
  </si>
  <si>
    <t xml:space="preserve">5-13</t>
  </si>
  <si>
    <t xml:space="preserve">6-14</t>
  </si>
  <si>
    <t xml:space="preserve">9-5</t>
  </si>
  <si>
    <t xml:space="preserve">10-6</t>
  </si>
  <si>
    <t xml:space="preserve">11-7</t>
  </si>
  <si>
    <t xml:space="preserve">12-8</t>
  </si>
  <si>
    <t xml:space="preserve">8-5</t>
  </si>
  <si>
    <t xml:space="preserve">12-6</t>
  </si>
  <si>
    <t xml:space="preserve">10-7</t>
  </si>
  <si>
    <t xml:space="preserve">11-9</t>
  </si>
  <si>
    <t xml:space="preserve">1-9</t>
  </si>
  <si>
    <t xml:space="preserve">6-2</t>
  </si>
  <si>
    <t xml:space="preserve">11-5</t>
  </si>
  <si>
    <t xml:space="preserve">12-10</t>
  </si>
  <si>
    <t xml:space="preserve">6-1</t>
  </si>
  <si>
    <t xml:space="preserve">9-2</t>
  </si>
  <si>
    <t xml:space="preserve">5-3</t>
  </si>
  <si>
    <t xml:space="preserve">10-4</t>
  </si>
  <si>
    <t xml:space="preserve">7-1</t>
  </si>
  <si>
    <t xml:space="preserve">5-2</t>
  </si>
  <si>
    <t xml:space="preserve">6-3</t>
  </si>
  <si>
    <t xml:space="preserve">8-4</t>
  </si>
  <si>
    <t xml:space="preserve">5-1</t>
  </si>
  <si>
    <t xml:space="preserve">8-2</t>
  </si>
  <si>
    <t xml:space="preserve">13-6</t>
  </si>
  <si>
    <t xml:space="preserve">14-7</t>
  </si>
  <si>
    <t xml:space="preserve">1-10</t>
  </si>
  <si>
    <t xml:space="preserve">7-2</t>
  </si>
  <si>
    <t xml:space="preserve">14-8</t>
  </si>
  <si>
    <t xml:space="preserve">13-9</t>
  </si>
  <si>
    <t xml:space="preserve">1-14</t>
  </si>
  <si>
    <t xml:space="preserve">2-10</t>
  </si>
  <si>
    <t xml:space="preserve">13-7</t>
  </si>
  <si>
    <t xml:space="preserve">9-8</t>
  </si>
  <si>
    <t xml:space="preserve">9-3</t>
  </si>
  <si>
    <t xml:space="preserve">4-13</t>
  </si>
  <si>
    <t xml:space="preserve">11-10</t>
  </si>
  <si>
    <t xml:space="preserve">14-12</t>
  </si>
  <si>
    <t xml:space="preserve">3-13</t>
  </si>
  <si>
    <t xml:space="preserve">4-12</t>
  </si>
  <si>
    <t xml:space="preserve">10-9</t>
  </si>
  <si>
    <t xml:space="preserve">14-11</t>
  </si>
  <si>
    <t xml:space="preserve">4-1</t>
  </si>
  <si>
    <t xml:space="preserve">2-11</t>
  </si>
  <si>
    <t xml:space="preserve">3-14</t>
  </si>
  <si>
    <t xml:space="preserve">13-12</t>
  </si>
  <si>
    <t xml:space="preserve">3-1</t>
  </si>
  <si>
    <t xml:space="preserve">4-2</t>
  </si>
  <si>
    <t xml:space="preserve">12-11</t>
  </si>
  <si>
    <t xml:space="preserve">14-13</t>
  </si>
  <si>
    <t xml:space="preserve">8-1</t>
  </si>
  <si>
    <t xml:space="preserve">3-2</t>
  </si>
  <si>
    <t xml:space="preserve">5-4</t>
  </si>
  <si>
    <t xml:space="preserve">7-6</t>
  </si>
  <si>
    <t xml:space="preserve">2-1</t>
  </si>
  <si>
    <t xml:space="preserve">4-3</t>
  </si>
  <si>
    <t xml:space="preserve">6-5</t>
  </si>
  <si>
    <t xml:space="preserve">8-7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</si>
</sst>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C]DD/MM/YYYY"/>
    <numFmt numFmtId="166" formatCode="General"/>
    <numFmt numFmtId="167" formatCode="0"/>
  </numFmts>
  <fonts count="24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i val="true"/>
      <sz val="11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515151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i val="true"/>
      <sz val="9"/>
      <color rgb="FFAB15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B3B3B3"/>
        <bgColor rgb="FFBFBFBF"/>
      </patternFill>
    </fill>
    <fill>
      <patternFill patternType="solid">
        <fgColor rgb="FFBFBFBF"/>
        <bgColor rgb="FFB3B3B3"/>
      </patternFill>
    </fill>
    <fill>
      <patternFill patternType="solid">
        <fgColor rgb="FFCCFFFF"/>
        <bgColor rgb="FFAEFCFF"/>
      </patternFill>
    </fill>
    <fill>
      <patternFill patternType="solid">
        <fgColor rgb="FFFFFFCC"/>
        <bgColor rgb="FFFFFFFF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 style="medium">
        <color rgb="FF515151"/>
      </right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2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5" fillId="0" borderId="30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3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5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top" textRotation="0" wrapText="true" indent="0" shrinkToFit="false"/>
      <protection locked="fals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21" fillId="8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8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1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EFCFF"/>
      <rgbColor rgb="FFEDEDED"/>
      <rgbColor rgb="FFFEF69A"/>
      <rgbColor rgb="FFB3B3B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2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B3" activeCellId="0" sqref="B3"/>
    </sheetView>
  </sheetViews>
  <sheetFormatPr defaultColWidth="12.296875" defaultRowHeight="12.8" zeroHeight="false" outlineLevelRow="0" outlineLevelCol="0"/>
  <cols>
    <col collapsed="false" customWidth="true" hidden="false" outlineLevel="0" max="1" min="1" style="1" width="1.37"/>
    <col collapsed="false" customWidth="true" hidden="false" outlineLevel="0" max="2" min="2" style="1" width="3.34"/>
    <col collapsed="false" customWidth="true" hidden="false" outlineLevel="0" max="3" min="3" style="1" width="4.72"/>
    <col collapsed="false" customWidth="true" hidden="false" outlineLevel="0" max="4" min="4" style="1" width="21.23"/>
    <col collapsed="false" customWidth="true" hidden="false" outlineLevel="0" max="6" min="5" style="1" width="1.09"/>
    <col collapsed="false" customWidth="true" hidden="false" outlineLevel="0" max="7" min="7" style="1" width="5.9"/>
    <col collapsed="false" customWidth="true" hidden="false" outlineLevel="0" max="8" min="8" style="1" width="21.23"/>
    <col collapsed="false" customWidth="false" hidden="false" outlineLevel="0" max="64" min="9" style="2" width="12.29"/>
    <col collapsed="false" customWidth="false" hidden="false" outlineLevel="0" max="1025" min="65" style="1" width="12.29"/>
  </cols>
  <sheetData>
    <row r="1" customFormat="false" ht="234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5.95" hidden="false" customHeight="true" outlineLevel="0" collapsed="false">
      <c r="A2" s="2"/>
      <c r="B2" s="3" t="s">
        <v>0</v>
      </c>
      <c r="C2" s="3"/>
      <c r="D2" s="3"/>
      <c r="E2" s="4"/>
      <c r="F2" s="5"/>
      <c r="G2" s="6" t="s">
        <v>1</v>
      </c>
      <c r="H2" s="5"/>
    </row>
    <row r="3" customFormat="false" ht="16.5" hidden="false" customHeight="true" outlineLevel="0" collapsed="false">
      <c r="A3" s="2"/>
      <c r="B3" s="7" t="n">
        <v>43117</v>
      </c>
      <c r="C3" s="7"/>
      <c r="D3" s="8" t="s">
        <v>2</v>
      </c>
      <c r="E3" s="9"/>
      <c r="F3" s="10"/>
      <c r="G3" s="11" t="s">
        <v>3</v>
      </c>
      <c r="H3" s="10"/>
    </row>
    <row r="4" customFormat="false" ht="17.1" hidden="false" customHeight="true" outlineLevel="0" collapsed="false">
      <c r="A4" s="2"/>
      <c r="B4" s="12"/>
      <c r="C4" s="13" t="s">
        <v>4</v>
      </c>
      <c r="D4" s="13" t="s">
        <v>5</v>
      </c>
      <c r="E4" s="14"/>
      <c r="F4" s="15"/>
      <c r="G4" s="13" t="s">
        <v>6</v>
      </c>
      <c r="H4" s="13" t="s">
        <v>7</v>
      </c>
    </row>
    <row r="5" s="24" customFormat="true" ht="20.1" hidden="false" customHeight="true" outlineLevel="0" collapsed="false">
      <c r="A5" s="16"/>
      <c r="B5" s="17" t="n">
        <v>1</v>
      </c>
      <c r="C5" s="18"/>
      <c r="D5" s="19"/>
      <c r="E5" s="20"/>
      <c r="F5" s="21"/>
      <c r="G5" s="22"/>
      <c r="H5" s="23" t="str">
        <f aca="false">IF(ISBLANK($D5),"",$D5)</f>
        <v/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="24" customFormat="true" ht="20.1" hidden="false" customHeight="true" outlineLevel="0" collapsed="false">
      <c r="A6" s="16"/>
      <c r="B6" s="17" t="n">
        <v>2</v>
      </c>
      <c r="C6" s="18"/>
      <c r="D6" s="19"/>
      <c r="E6" s="25"/>
      <c r="F6" s="26"/>
      <c r="G6" s="22"/>
      <c r="H6" s="23" t="str">
        <f aca="false">IF(ISBLANK($D6),"",$D6)</f>
        <v/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="24" customFormat="true" ht="20.1" hidden="false" customHeight="true" outlineLevel="0" collapsed="false">
      <c r="A7" s="16"/>
      <c r="B7" s="17" t="n">
        <v>3</v>
      </c>
      <c r="C7" s="18"/>
      <c r="D7" s="19"/>
      <c r="E7" s="25"/>
      <c r="F7" s="26"/>
      <c r="G7" s="22"/>
      <c r="H7" s="23" t="str">
        <f aca="false">IF(ISBLANK($D7),"",$D7)</f>
        <v/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="24" customFormat="true" ht="20.1" hidden="false" customHeight="true" outlineLevel="0" collapsed="false">
      <c r="A8" s="16"/>
      <c r="B8" s="17" t="n">
        <v>4</v>
      </c>
      <c r="C8" s="18"/>
      <c r="D8" s="19"/>
      <c r="E8" s="25"/>
      <c r="F8" s="26"/>
      <c r="G8" s="22"/>
      <c r="H8" s="23" t="str">
        <f aca="false">IF(ISBLANK($D8),"",$D8)</f>
        <v/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24" customFormat="true" ht="20.1" hidden="false" customHeight="true" outlineLevel="0" collapsed="false">
      <c r="A9" s="16"/>
      <c r="B9" s="17" t="n">
        <v>5</v>
      </c>
      <c r="C9" s="18"/>
      <c r="D9" s="19"/>
      <c r="E9" s="25"/>
      <c r="F9" s="26"/>
      <c r="G9" s="27"/>
      <c r="H9" s="23" t="str">
        <f aca="false">IF(ISBLANK($D9),"",$D9)</f>
        <v/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="24" customFormat="true" ht="20.1" hidden="false" customHeight="true" outlineLevel="0" collapsed="false">
      <c r="A10" s="16"/>
      <c r="B10" s="17" t="n">
        <v>6</v>
      </c>
      <c r="C10" s="18"/>
      <c r="D10" s="19"/>
      <c r="E10" s="25"/>
      <c r="F10" s="26"/>
      <c r="G10" s="27"/>
      <c r="H10" s="23" t="str">
        <f aca="false">IF(ISBLANK($D10),"",$D10)</f>
        <v/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="24" customFormat="true" ht="20.1" hidden="false" customHeight="true" outlineLevel="0" collapsed="false">
      <c r="A11" s="16"/>
      <c r="B11" s="17" t="n">
        <v>7</v>
      </c>
      <c r="C11" s="18"/>
      <c r="D11" s="19"/>
      <c r="E11" s="25"/>
      <c r="F11" s="26"/>
      <c r="G11" s="27"/>
      <c r="H11" s="23" t="str">
        <f aca="false">IF(ISBLANK($D11),"",$D11)</f>
        <v/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="24" customFormat="true" ht="20.1" hidden="false" customHeight="true" outlineLevel="0" collapsed="false">
      <c r="A12" s="16"/>
      <c r="B12" s="17" t="n">
        <v>8</v>
      </c>
      <c r="C12" s="18"/>
      <c r="D12" s="19"/>
      <c r="E12" s="25"/>
      <c r="F12" s="26"/>
      <c r="G12" s="27"/>
      <c r="H12" s="23" t="str">
        <f aca="false">IF(ISBLANK($D12),"",$D12)</f>
        <v/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="24" customFormat="true" ht="20.1" hidden="false" customHeight="true" outlineLevel="0" collapsed="false">
      <c r="A13" s="16"/>
      <c r="B13" s="17" t="n">
        <v>9</v>
      </c>
      <c r="C13" s="18"/>
      <c r="D13" s="19"/>
      <c r="E13" s="25"/>
      <c r="F13" s="26"/>
      <c r="G13" s="27"/>
      <c r="H13" s="23" t="str">
        <f aca="false">IF(ISBLANK($D13),"",$D13)</f>
        <v/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="24" customFormat="true" ht="20.1" hidden="false" customHeight="true" outlineLevel="0" collapsed="false">
      <c r="A14" s="16"/>
      <c r="B14" s="17" t="n">
        <v>10</v>
      </c>
      <c r="C14" s="18"/>
      <c r="D14" s="19"/>
      <c r="E14" s="25"/>
      <c r="F14" s="26"/>
      <c r="G14" s="27"/>
      <c r="H14" s="23" t="str">
        <f aca="false">IF(ISBLANK($D14),"",$D14)</f>
        <v/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="24" customFormat="true" ht="20.1" hidden="false" customHeight="true" outlineLevel="0" collapsed="false">
      <c r="A15" s="16"/>
      <c r="B15" s="17" t="n">
        <v>11</v>
      </c>
      <c r="C15" s="18"/>
      <c r="D15" s="19"/>
      <c r="E15" s="25"/>
      <c r="F15" s="26"/>
      <c r="G15" s="22"/>
      <c r="H15" s="23" t="str">
        <f aca="false">IF(ISBLANK($D15),"",$D15)</f>
        <v/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="24" customFormat="true" ht="20.1" hidden="false" customHeight="true" outlineLevel="0" collapsed="false">
      <c r="A16" s="16"/>
      <c r="B16" s="17" t="n">
        <v>12</v>
      </c>
      <c r="C16" s="18"/>
      <c r="D16" s="19"/>
      <c r="E16" s="28"/>
      <c r="F16" s="29"/>
      <c r="G16" s="22"/>
      <c r="H16" s="23" t="str">
        <f aca="false">IF(ISBLANK($D16),"",$D16)</f>
        <v/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="24" customFormat="true" ht="20.1" hidden="false" customHeight="true" outlineLevel="0" collapsed="false">
      <c r="A17" s="16"/>
      <c r="B17" s="17" t="n">
        <v>13</v>
      </c>
      <c r="C17" s="18"/>
      <c r="D17" s="19"/>
      <c r="E17" s="28"/>
      <c r="F17" s="29"/>
      <c r="G17" s="22"/>
      <c r="H17" s="23" t="str">
        <f aca="false">IF(ISBLANK($D17),"",$D17)</f>
        <v/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="24" customFormat="true" ht="20.1" hidden="false" customHeight="true" outlineLevel="0" collapsed="false">
      <c r="A18" s="16"/>
      <c r="B18" s="17" t="n">
        <v>14</v>
      </c>
      <c r="C18" s="18"/>
      <c r="D18" s="19"/>
      <c r="E18" s="28"/>
      <c r="F18" s="29"/>
      <c r="G18" s="22"/>
      <c r="H18" s="23" t="str">
        <f aca="false">IF(ISBLANK($D18),"",$D18)</f>
        <v/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="2" customFormat="true" ht="12.8" hidden="false" customHeight="false" outlineLevel="0" collapsed="false"/>
    <row r="20" s="2" customFormat="true" ht="12.8" hidden="false" customHeight="false" outlineLevel="0" collapsed="false">
      <c r="D20" s="30"/>
      <c r="G20" s="31"/>
    </row>
    <row r="21" s="2" customFormat="true" ht="12.8" hidden="false" customHeight="false" outlineLevel="0" collapsed="false">
      <c r="G21" s="31"/>
    </row>
    <row r="22" s="2" customFormat="true" ht="12.8" hidden="false" customHeight="false" outlineLevel="0" collapsed="false"/>
    <row r="23" s="2" customFormat="true" ht="12.8" hidden="false" customHeight="false" outlineLevel="0" collapsed="false"/>
    <row r="24" s="2" customFormat="true" ht="12.8" hidden="false" customHeight="false" outlineLevel="0" collapsed="false"/>
    <row r="25" s="2" customFormat="true" ht="12.8" hidden="false" customHeight="false" outlineLevel="0" collapsed="false"/>
    <row r="26" s="2" customFormat="true" ht="12.8" hidden="false" customHeight="false" outlineLevel="0" collapsed="false"/>
    <row r="27" s="2" customFormat="true" ht="12.8" hidden="false" customHeight="false" outlineLevel="0" collapsed="false"/>
    <row r="28" s="2" customFormat="true" ht="12.8" hidden="false" customHeight="false" outlineLevel="0" collapsed="false"/>
    <row r="29" s="2" customFormat="true" ht="12.8" hidden="false" customHeight="false" outlineLevel="0" collapsed="false"/>
    <row r="30" s="2" customFormat="true" ht="12.8" hidden="false" customHeight="false" outlineLevel="0" collapsed="false"/>
    <row r="31" s="2" customFormat="true" ht="12.8" hidden="false" customHeight="false" outlineLevel="0" collapsed="false"/>
    <row r="32" s="2" customFormat="true" ht="12.8" hidden="false" customHeight="false" outlineLevel="0" collapsed="false"/>
    <row r="33" s="2" customFormat="true" ht="12.8" hidden="false" customHeight="false" outlineLevel="0" collapsed="false"/>
    <row r="34" s="2" customFormat="true" ht="12.8" hidden="false" customHeight="false" outlineLevel="0" collapsed="false"/>
    <row r="35" s="2" customFormat="true" ht="12.8" hidden="false" customHeight="false" outlineLevel="0" collapsed="false"/>
    <row r="36" s="2" customFormat="true" ht="12.8" hidden="false" customHeight="false" outlineLevel="0" collapsed="false"/>
    <row r="37" s="2" customFormat="true" ht="12.8" hidden="false" customHeight="false" outlineLevel="0" collapsed="false"/>
    <row r="38" s="2" customFormat="true" ht="12.8" hidden="false" customHeight="false" outlineLevel="0" collapsed="false"/>
    <row r="39" s="2" customFormat="true" ht="12.8" hidden="false" customHeight="false" outlineLevel="0" collapsed="false"/>
    <row r="40" s="2" customFormat="true" ht="12.8" hidden="false" customHeight="false" outlineLevel="0" collapsed="false"/>
    <row r="41" s="2" customFormat="true" ht="12.8" hidden="false" customHeight="false" outlineLevel="0" collapsed="false"/>
    <row r="42" s="2" customFormat="true" ht="12.8" hidden="false" customHeight="false" outlineLevel="0" collapsed="false"/>
    <row r="43" s="2" customFormat="true" ht="12.8" hidden="false" customHeight="false" outlineLevel="0" collapsed="false"/>
    <row r="44" s="2" customFormat="true" ht="12.8" hidden="false" customHeight="false" outlineLevel="0" collapsed="false"/>
    <row r="45" s="2" customFormat="true" ht="12.8" hidden="false" customHeight="false" outlineLevel="0" collapsed="false"/>
    <row r="46" s="2" customFormat="true" ht="12.8" hidden="false" customHeight="false" outlineLevel="0" collapsed="false"/>
    <row r="47" s="2" customFormat="true" ht="12.8" hidden="false" customHeight="false" outlineLevel="0" collapsed="false"/>
    <row r="48" s="2" customFormat="true" ht="12.8" hidden="false" customHeight="false" outlineLevel="0" collapsed="false"/>
    <row r="49" s="2" customFormat="true" ht="12.8" hidden="false" customHeight="false" outlineLevel="0" collapsed="false"/>
    <row r="50" s="2" customFormat="true" ht="12.8" hidden="false" customHeight="false" outlineLevel="0" collapsed="false"/>
    <row r="51" s="2" customFormat="true" ht="12.8" hidden="false" customHeight="false" outlineLevel="0" collapsed="false"/>
    <row r="52" s="2" customFormat="true" ht="12.8" hidden="false" customHeight="false" outlineLevel="0" collapsed="false"/>
    <row r="53" s="2" customFormat="true" ht="12.8" hidden="false" customHeight="false" outlineLevel="0" collapsed="false"/>
    <row r="54" s="2" customFormat="true" ht="12.8" hidden="false" customHeight="false" outlineLevel="0" collapsed="false"/>
    <row r="55" s="2" customFormat="true" ht="12.8" hidden="false" customHeight="false" outlineLevel="0" collapsed="false"/>
    <row r="56" s="2" customFormat="true" ht="12.8" hidden="false" customHeight="false" outlineLevel="0" collapsed="false"/>
    <row r="57" s="2" customFormat="true" ht="12.8" hidden="false" customHeight="false" outlineLevel="0" collapsed="false"/>
    <row r="58" s="2" customFormat="true" ht="12.8" hidden="false" customHeight="false" outlineLevel="0" collapsed="false"/>
    <row r="59" s="2" customFormat="true" ht="12.8" hidden="false" customHeight="false" outlineLevel="0" collapsed="false"/>
    <row r="60" s="2" customFormat="true" ht="12.8" hidden="false" customHeight="false" outlineLevel="0" collapsed="false"/>
    <row r="61" s="2" customFormat="true" ht="12.8" hidden="false" customHeight="false" outlineLevel="0" collapsed="false"/>
    <row r="62" s="2" customFormat="true" ht="12.8" hidden="false" customHeight="false" outlineLevel="0" collapsed="false"/>
    <row r="63" s="2" customFormat="true" ht="12.8" hidden="false" customHeight="false" outlineLevel="0" collapsed="false"/>
    <row r="64" s="2" customFormat="true" ht="12.8" hidden="false" customHeight="false" outlineLevel="0" collapsed="false"/>
    <row r="65" s="2" customFormat="true" ht="12.8" hidden="false" customHeight="false" outlineLevel="0" collapsed="false"/>
    <row r="66" s="2" customFormat="true" ht="12.8" hidden="false" customHeight="false" outlineLevel="0" collapsed="false"/>
    <row r="67" s="2" customFormat="true" ht="12.8" hidden="false" customHeight="false" outlineLevel="0" collapsed="false"/>
    <row r="68" s="2" customFormat="true" ht="12.8" hidden="false" customHeight="false" outlineLevel="0" collapsed="false"/>
    <row r="69" s="2" customFormat="true" ht="12.8" hidden="false" customHeight="false" outlineLevel="0" collapsed="false"/>
    <row r="70" s="2" customFormat="true" ht="12.8" hidden="false" customHeight="false" outlineLevel="0" collapsed="false"/>
    <row r="71" s="2" customFormat="true" ht="12.8" hidden="false" customHeight="false" outlineLevel="0" collapsed="false"/>
    <row r="72" s="2" customFormat="true" ht="12.8" hidden="false" customHeight="false" outlineLevel="0" collapsed="false"/>
    <row r="73" s="2" customFormat="true" ht="12.8" hidden="false" customHeight="false" outlineLevel="0" collapsed="false"/>
    <row r="74" s="2" customFormat="true" ht="12.8" hidden="false" customHeight="false" outlineLevel="0" collapsed="false"/>
    <row r="75" s="2" customFormat="true" ht="12.8" hidden="false" customHeight="false" outlineLevel="0" collapsed="false"/>
    <row r="76" s="2" customFormat="true" ht="12.8" hidden="false" customHeight="false" outlineLevel="0" collapsed="false"/>
    <row r="77" s="2" customFormat="true" ht="12.8" hidden="false" customHeight="false" outlineLevel="0" collapsed="false"/>
    <row r="78" s="2" customFormat="true" ht="12.8" hidden="false" customHeight="false" outlineLevel="0" collapsed="false"/>
    <row r="79" s="2" customFormat="true" ht="12.8" hidden="false" customHeight="false" outlineLevel="0" collapsed="false"/>
    <row r="80" s="2" customFormat="true" ht="12.8" hidden="false" customHeight="false" outlineLevel="0" collapsed="false"/>
    <row r="81" s="2" customFormat="true" ht="12.8" hidden="false" customHeight="false" outlineLevel="0" collapsed="false"/>
    <row r="82" s="2" customFormat="true" ht="12.8" hidden="false" customHeight="false" outlineLevel="0" collapsed="false"/>
    <row r="83" s="2" customFormat="true" ht="12.8" hidden="false" customHeight="false" outlineLevel="0" collapsed="false"/>
    <row r="84" s="2" customFormat="true" ht="12.8" hidden="false" customHeight="false" outlineLevel="0" collapsed="false"/>
    <row r="85" s="2" customFormat="true" ht="12.8" hidden="false" customHeight="false" outlineLevel="0" collapsed="false"/>
    <row r="86" s="2" customFormat="true" ht="12.8" hidden="false" customHeight="false" outlineLevel="0" collapsed="false"/>
    <row r="87" s="2" customFormat="true" ht="12.8" hidden="false" customHeight="false" outlineLevel="0" collapsed="false"/>
    <row r="88" s="2" customFormat="true" ht="12.8" hidden="false" customHeight="false" outlineLevel="0" collapsed="false"/>
    <row r="89" s="2" customFormat="true" ht="12.8" hidden="false" customHeight="false" outlineLevel="0" collapsed="false"/>
    <row r="90" s="2" customFormat="true" ht="12.8" hidden="false" customHeight="false" outlineLevel="0" collapsed="false"/>
    <row r="91" s="2" customFormat="true" ht="12.8" hidden="false" customHeight="false" outlineLevel="0" collapsed="false"/>
    <row r="92" s="2" customFormat="true" ht="12.8" hidden="false" customHeight="false" outlineLevel="0" collapsed="false"/>
    <row r="93" s="2" customFormat="true" ht="12.8" hidden="false" customHeight="false" outlineLevel="0" collapsed="false"/>
    <row r="94" s="2" customFormat="true" ht="12.8" hidden="false" customHeight="false" outlineLevel="0" collapsed="false"/>
    <row r="95" s="2" customFormat="true" ht="12.8" hidden="false" customHeight="false" outlineLevel="0" collapsed="false"/>
    <row r="96" s="2" customFormat="true" ht="12.8" hidden="false" customHeight="false" outlineLevel="0" collapsed="false"/>
    <row r="97" s="2" customFormat="true" ht="12.8" hidden="false" customHeight="false" outlineLevel="0" collapsed="false"/>
    <row r="98" s="2" customFormat="true" ht="12.8" hidden="false" customHeight="false" outlineLevel="0" collapsed="false"/>
    <row r="99" s="2" customFormat="true" ht="12.8" hidden="false" customHeight="false" outlineLevel="0" collapsed="false"/>
    <row r="100" s="2" customFormat="true" ht="12.8" hidden="false" customHeight="false" outlineLevel="0" collapsed="false"/>
    <row r="101" s="2" customFormat="true" ht="12.8" hidden="false" customHeight="false" outlineLevel="0" collapsed="false"/>
    <row r="102" s="2" customFormat="true" ht="12.8" hidden="false" customHeight="false" outlineLevel="0" collapsed="false"/>
  </sheetData>
  <sheetProtection sheet="true" objects="true" scenarios="true" selectLockedCells="true"/>
  <mergeCells count="2">
    <mergeCell ref="B2:D2"/>
    <mergeCell ref="B3:C3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9.046875"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9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false" hidden="false" outlineLevel="0" max="1025" min="12" style="1" width="9.04"/>
  </cols>
  <sheetData>
    <row r="1" s="2" customFormat="true" ht="82.25" hidden="false" customHeight="true" outlineLevel="0" collapsed="false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A2" s="16"/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4.15" hidden="false" customHeight="true" outlineLevel="0" collapsed="false">
      <c r="A3" s="16"/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A4" s="16"/>
      <c r="B4" s="36" t="n">
        <v>1</v>
      </c>
      <c r="C4" s="17" t="n">
        <v>1</v>
      </c>
      <c r="D4" s="36"/>
      <c r="E4" s="37" t="str">
        <f aca="false">INDEX(Participants!$H$5:$H$18,Calculs!$B34,1)</f>
        <v/>
      </c>
      <c r="F4" s="38" t="str">
        <f aca="false">IF(INDEX(Participants!$G$5:$G$18,Calculs!$L34,1)="","",INDEX(Participants!$G$5:$G$18,Calculs!$L34,1))</f>
        <v/>
      </c>
      <c r="G4" s="36"/>
      <c r="H4" s="37" t="str">
        <f aca="false">INDEX(Participants!$H$5:$H$18,Calculs!$C34,1)</f>
        <v/>
      </c>
      <c r="I4" s="38" t="str">
        <f aca="false">IF(INDEX(Participants!$G$5:$G$18,Calculs!$M34,1)="","",INDEX(Participants!$G$5:$G$18,Calculs!$M34,1))</f>
        <v/>
      </c>
      <c r="J4" s="36"/>
      <c r="K4" s="27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A5" s="16"/>
      <c r="B5" s="39"/>
      <c r="C5" s="17" t="n">
        <v>2</v>
      </c>
      <c r="D5" s="39"/>
      <c r="E5" s="37" t="str">
        <f aca="false">INDEX(Participants!$H$5:$H$18,Calculs!$B35,1)</f>
        <v/>
      </c>
      <c r="F5" s="38" t="str">
        <f aca="false">IF(INDEX(Participants!$G$5:$G$18,Calculs!$L35,1)="","",INDEX(Participants!$G$5:$G$18,Calculs!$L35,1))</f>
        <v/>
      </c>
      <c r="G5" s="39"/>
      <c r="H5" s="37" t="str">
        <f aca="false">INDEX(Participants!$H$5:$H$18,Calculs!$C35,1)</f>
        <v/>
      </c>
      <c r="I5" s="38" t="str">
        <f aca="false">IF(INDEX(Participants!$G$5:$G$18,Calculs!$M35,1)="","",INDEX(Participants!$G$5:$G$18,Calculs!$M35,1))</f>
        <v/>
      </c>
      <c r="J5" s="39"/>
      <c r="K5" s="27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A6" s="16"/>
      <c r="B6" s="39"/>
      <c r="C6" s="17" t="n">
        <v>3</v>
      </c>
      <c r="D6" s="39"/>
      <c r="E6" s="37" t="str">
        <f aca="false">INDEX(Participants!$H$5:$H$18,Calculs!$B36,1)</f>
        <v/>
      </c>
      <c r="F6" s="38" t="str">
        <f aca="false">IF(INDEX(Participants!$G$5:$G$18,Calculs!$L36,1)="","",INDEX(Participants!$G$5:$G$18,Calculs!$L36,1))</f>
        <v/>
      </c>
      <c r="G6" s="39"/>
      <c r="H6" s="37" t="str">
        <f aca="false">INDEX(Participants!$H$5:$H$18,Calculs!$C36,1)</f>
        <v/>
      </c>
      <c r="I6" s="38" t="str">
        <f aca="false">IF(INDEX(Participants!$G$5:$G$18,Calculs!$M36,1)="","",INDEX(Participants!$G$5:$G$18,Calculs!$M36,1))</f>
        <v/>
      </c>
      <c r="J6" s="39"/>
      <c r="K6" s="27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A7" s="16"/>
      <c r="B7" s="40"/>
      <c r="C7" s="17" t="n">
        <v>4</v>
      </c>
      <c r="D7" s="40"/>
      <c r="E7" s="37" t="str">
        <f aca="false">INDEX(Participants!$H$5:$H$18,Calculs!$B37,1)</f>
        <v/>
      </c>
      <c r="F7" s="38" t="str">
        <f aca="false">IF(INDEX(Participants!$G$5:$G$18,Calculs!$L37,1)="","",INDEX(Participants!$G$5:$G$18,Calculs!$L37,1))</f>
        <v/>
      </c>
      <c r="G7" s="40"/>
      <c r="H7" s="37" t="str">
        <f aca="false">INDEX(Participants!$H$5:$H$18,Calculs!$C37,1)</f>
        <v/>
      </c>
      <c r="I7" s="38" t="str">
        <f aca="false">IF(INDEX(Participants!$G$5:$G$18,Calculs!$M37,1)="","",INDEX(Participants!$G$5:$G$18,Calculs!$M37,1))</f>
        <v/>
      </c>
      <c r="J7" s="40"/>
      <c r="K7" s="27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A8" s="16"/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A9" s="16"/>
      <c r="B9" s="36" t="n">
        <v>2</v>
      </c>
      <c r="C9" s="17" t="n">
        <v>1</v>
      </c>
      <c r="D9" s="36"/>
      <c r="E9" s="37" t="str">
        <f aca="false">INDEX(Participants!$H$5:$H$18,Calculs!$B39,1)</f>
        <v/>
      </c>
      <c r="F9" s="38" t="str">
        <f aca="false">IF(INDEX(Participants!$G$5:$G$18,Calculs!$L39,1)="","",INDEX(Participants!$G$5:$G$18,Calculs!$L39,1))</f>
        <v/>
      </c>
      <c r="G9" s="36"/>
      <c r="H9" s="37" t="str">
        <f aca="false">INDEX(Participants!$H$5:$H$18,Calculs!$C39,1)</f>
        <v/>
      </c>
      <c r="I9" s="38" t="str">
        <f aca="false">IF(INDEX(Participants!$G$5:$G$18,Calculs!$M39,1)="","",INDEX(Participants!$G$5:$G$18,Calculs!$M39,1))</f>
        <v/>
      </c>
      <c r="J9" s="36"/>
      <c r="K9" s="27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A10" s="16"/>
      <c r="B10" s="39"/>
      <c r="C10" s="17" t="n">
        <v>2</v>
      </c>
      <c r="D10" s="39"/>
      <c r="E10" s="37" t="str">
        <f aca="false">INDEX(Participants!$H$5:$H$18,Calculs!$B40,1)</f>
        <v/>
      </c>
      <c r="F10" s="38" t="str">
        <f aca="false">IF(INDEX(Participants!$G$5:$G$18,Calculs!$L40,1)="","",INDEX(Participants!$G$5:$G$18,Calculs!$L40,1))</f>
        <v/>
      </c>
      <c r="G10" s="39"/>
      <c r="H10" s="37" t="str">
        <f aca="false">INDEX(Participants!$H$5:$H$18,Calculs!$C40,1)</f>
        <v/>
      </c>
      <c r="I10" s="38" t="str">
        <f aca="false">IF(INDEX(Participants!$G$5:$G$18,Calculs!$M40,1)="","",INDEX(Participants!$G$5:$G$18,Calculs!$M40,1))</f>
        <v/>
      </c>
      <c r="J10" s="39"/>
      <c r="K10" s="27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A11" s="16"/>
      <c r="B11" s="39"/>
      <c r="C11" s="17" t="n">
        <v>3</v>
      </c>
      <c r="D11" s="39"/>
      <c r="E11" s="37" t="str">
        <f aca="false">INDEX(Participants!$H$5:$H$18,Calculs!$B41,1)</f>
        <v/>
      </c>
      <c r="F11" s="38" t="str">
        <f aca="false">IF(INDEX(Participants!$G$5:$G$18,Calculs!$L41,1)="","",INDEX(Participants!$G$5:$G$18,Calculs!$L41,1))</f>
        <v/>
      </c>
      <c r="G11" s="39"/>
      <c r="H11" s="37" t="str">
        <f aca="false">INDEX(Participants!$H$5:$H$18,Calculs!$C41,1)</f>
        <v/>
      </c>
      <c r="I11" s="38" t="str">
        <f aca="false">IF(INDEX(Participants!$G$5:$G$18,Calculs!$M41,1)="","",INDEX(Participants!$G$5:$G$18,Calculs!$M41,1))</f>
        <v/>
      </c>
      <c r="J11" s="39"/>
      <c r="K11" s="27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A12" s="16"/>
      <c r="B12" s="40"/>
      <c r="C12" s="17" t="n">
        <v>4</v>
      </c>
      <c r="D12" s="40"/>
      <c r="E12" s="37" t="str">
        <f aca="false">INDEX(Participants!$H$5:$H$18,Calculs!$B42,1)</f>
        <v/>
      </c>
      <c r="F12" s="38" t="str">
        <f aca="false">IF(INDEX(Participants!$G$5:$G$18,Calculs!$L42,1)="","",INDEX(Participants!$G$5:$G$18,Calculs!$L42,1))</f>
        <v/>
      </c>
      <c r="G12" s="40"/>
      <c r="H12" s="37" t="str">
        <f aca="false">INDEX(Participants!$H$5:$H$18,Calculs!$C42,1)</f>
        <v/>
      </c>
      <c r="I12" s="38" t="str">
        <f aca="false">IF(INDEX(Participants!$G$5:$G$18,Calculs!$M42,1)="","",INDEX(Participants!$G$5:$G$18,Calculs!$M42,1))</f>
        <v/>
      </c>
      <c r="J12" s="40"/>
      <c r="K12" s="27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A13" s="16"/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A14" s="16"/>
      <c r="B14" s="36" t="n">
        <v>3</v>
      </c>
      <c r="C14" s="17" t="n">
        <v>1</v>
      </c>
      <c r="D14" s="36"/>
      <c r="E14" s="37" t="str">
        <f aca="false">INDEX(Participants!$H$5:$H$18,Calculs!$B44,1)</f>
        <v/>
      </c>
      <c r="F14" s="38" t="str">
        <f aca="false">IF(INDEX(Participants!$G$5:$G$18,Calculs!$L44,1)="","",INDEX(Participants!$G$5:$G$18,Calculs!$L44,1))</f>
        <v/>
      </c>
      <c r="G14" s="36"/>
      <c r="H14" s="37" t="str">
        <f aca="false">INDEX(Participants!$H$5:$H$18,Calculs!$C44,1)</f>
        <v/>
      </c>
      <c r="I14" s="38" t="str">
        <f aca="false">IF(INDEX(Participants!$G$5:$G$18,Calculs!$M44,1)="","",INDEX(Participants!$G$5:$G$18,Calculs!$M44,1))</f>
        <v/>
      </c>
      <c r="J14" s="36"/>
      <c r="K14" s="27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A15" s="16"/>
      <c r="B15" s="40"/>
      <c r="C15" s="17" t="n">
        <v>2</v>
      </c>
      <c r="D15" s="40"/>
      <c r="E15" s="37" t="str">
        <f aca="false">INDEX(Participants!$H$5:$H$18,Calculs!$B45,1)</f>
        <v/>
      </c>
      <c r="F15" s="38" t="str">
        <f aca="false">IF(INDEX(Participants!$G$5:$G$18,Calculs!$L45,1)="","",INDEX(Participants!$G$5:$G$18,Calculs!$L45,1))</f>
        <v/>
      </c>
      <c r="G15" s="40"/>
      <c r="H15" s="37" t="str">
        <f aca="false">INDEX(Participants!$H$5:$H$18,Calculs!$C45,1)</f>
        <v/>
      </c>
      <c r="I15" s="38" t="str">
        <f aca="false">IF(INDEX(Participants!$G$5:$G$18,Calculs!$M45,1)="","",INDEX(Participants!$G$5:$G$18,Calculs!$M45,1))</f>
        <v/>
      </c>
      <c r="J15" s="40"/>
      <c r="K15" s="27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A16" s="16"/>
      <c r="B16" s="40"/>
      <c r="C16" s="17" t="n">
        <v>3</v>
      </c>
      <c r="D16" s="40"/>
      <c r="E16" s="37" t="str">
        <f aca="false">INDEX(Participants!$H$5:$H$18,Calculs!$B46,1)</f>
        <v/>
      </c>
      <c r="F16" s="38" t="str">
        <f aca="false">IF(INDEX(Participants!$G$5:$G$18,Calculs!$L46,1)="","",INDEX(Participants!$G$5:$G$18,Calculs!$L46,1))</f>
        <v/>
      </c>
      <c r="G16" s="40"/>
      <c r="H16" s="37" t="str">
        <f aca="false">INDEX(Participants!$H$5:$H$18,Calculs!$C46,1)</f>
        <v/>
      </c>
      <c r="I16" s="41" t="str">
        <f aca="false">IF(INDEX(Participants!$G$5:$G$18,Calculs!$M46,1)="","",INDEX(Participants!$G$5:$G$18,Calculs!$M46,1))</f>
        <v/>
      </c>
      <c r="J16" s="40"/>
      <c r="K16" s="27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A17" s="16"/>
      <c r="B17" s="40"/>
      <c r="C17" s="17" t="n">
        <v>4</v>
      </c>
      <c r="D17" s="40"/>
      <c r="E17" s="37" t="str">
        <f aca="false">INDEX(Participants!$H$5:$H$18,Calculs!$B47,1)</f>
        <v/>
      </c>
      <c r="F17" s="38" t="str">
        <f aca="false">IF(INDEX(Participants!$G$5:$G$18,Calculs!$L47,1)="","",INDEX(Participants!$G$5:$G$18,Calculs!$L47,1))</f>
        <v/>
      </c>
      <c r="G17" s="40"/>
      <c r="H17" s="37" t="str">
        <f aca="false">INDEX(Participants!$H$5:$H$18,Calculs!$C47,1)</f>
        <v/>
      </c>
      <c r="I17" s="41" t="str">
        <f aca="false">IF(INDEX(Participants!$G$5:$G$18,Calculs!$M47,1)="","",INDEX(Participants!$G$5:$G$18,Calculs!$M47,1))</f>
        <v/>
      </c>
      <c r="J17" s="40"/>
      <c r="K17" s="27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A18" s="16"/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A19" s="16"/>
      <c r="B19" s="36" t="n">
        <v>4</v>
      </c>
      <c r="C19" s="17" t="n">
        <v>1</v>
      </c>
      <c r="D19" s="36"/>
      <c r="E19" s="37" t="str">
        <f aca="false">INDEX(Participants!$H$5:$H$18,Calculs!$B49,1)</f>
        <v/>
      </c>
      <c r="F19" s="38" t="str">
        <f aca="false">IF(INDEX(Participants!$G$5:$G$18,Calculs!$L49,1)="","",INDEX(Participants!$G$5:$G$18,Calculs!$L49,1))</f>
        <v/>
      </c>
      <c r="G19" s="36"/>
      <c r="H19" s="37" t="str">
        <f aca="false">INDEX(Participants!$H$5:$H$18,Calculs!$C49,1)</f>
        <v/>
      </c>
      <c r="I19" s="38" t="str">
        <f aca="false">IF(INDEX(Participants!$G$5:$G$18,Calculs!$M49,1)="","",INDEX(Participants!$G$5:$G$18,Calculs!$M49,1))</f>
        <v/>
      </c>
      <c r="J19" s="36"/>
      <c r="K19" s="27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A20" s="16"/>
      <c r="B20" s="39"/>
      <c r="C20" s="17" t="n">
        <v>2</v>
      </c>
      <c r="D20" s="39"/>
      <c r="E20" s="37" t="str">
        <f aca="false">INDEX(Participants!$H$5:$H$18,Calculs!$B50,1)</f>
        <v/>
      </c>
      <c r="F20" s="38" t="str">
        <f aca="false">IF(INDEX(Participants!$G$5:$G$18,Calculs!$L50,1)="","",INDEX(Participants!$G$5:$G$18,Calculs!$L50,1))</f>
        <v/>
      </c>
      <c r="G20" s="39"/>
      <c r="H20" s="37" t="str">
        <f aca="false">INDEX(Participants!$H$5:$H$18,Calculs!$C50,1)</f>
        <v/>
      </c>
      <c r="I20" s="38" t="str">
        <f aca="false">IF(INDEX(Participants!$G$5:$G$18,Calculs!$M50,1)="","",INDEX(Participants!$G$5:$G$18,Calculs!$M50,1))</f>
        <v/>
      </c>
      <c r="J20" s="39"/>
      <c r="K20" s="27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A21" s="16"/>
      <c r="B21" s="39"/>
      <c r="C21" s="17" t="n">
        <v>3</v>
      </c>
      <c r="D21" s="39"/>
      <c r="E21" s="37" t="str">
        <f aca="false">INDEX(Participants!$H$5:$H$18,Calculs!$B51,1)</f>
        <v/>
      </c>
      <c r="F21" s="38" t="str">
        <f aca="false">IF(INDEX(Participants!$G$5:$G$18,Calculs!$L51,1)="","",INDEX(Participants!$G$5:$G$18,Calculs!$L51,1))</f>
        <v/>
      </c>
      <c r="G21" s="39"/>
      <c r="H21" s="37" t="str">
        <f aca="false">INDEX(Participants!$H$5:$H$18,Calculs!$C51,1)</f>
        <v/>
      </c>
      <c r="I21" s="38" t="str">
        <f aca="false">IF(INDEX(Participants!$G$5:$G$18,Calculs!$M51,1)="","",INDEX(Participants!$G$5:$G$18,Calculs!$M51,1))</f>
        <v/>
      </c>
      <c r="J21" s="39"/>
      <c r="K21" s="27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A22" s="16"/>
      <c r="B22" s="33" t="s">
        <v>9</v>
      </c>
      <c r="C22" s="33" t="s">
        <v>10</v>
      </c>
      <c r="D22" s="33"/>
      <c r="E22" s="34" t="s">
        <v>11</v>
      </c>
      <c r="F22" s="34" t="s">
        <v>6</v>
      </c>
      <c r="G22" s="33" t="s">
        <v>12</v>
      </c>
      <c r="H22" s="35" t="s">
        <v>13</v>
      </c>
      <c r="I22" s="35" t="s">
        <v>6</v>
      </c>
      <c r="J22" s="33"/>
      <c r="K22" s="33" t="s">
        <v>14</v>
      </c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A23" s="16"/>
      <c r="B23" s="36" t="n">
        <v>5</v>
      </c>
      <c r="C23" s="17" t="n">
        <v>1</v>
      </c>
      <c r="D23" s="36"/>
      <c r="E23" s="37" t="str">
        <f aca="false">INDEX(Participants!$H$5:$H$18,Calculs!$B53,1)</f>
        <v/>
      </c>
      <c r="F23" s="38" t="str">
        <f aca="false">IF(INDEX(Participants!$G$5:$G$18,Calculs!$L53,1)="","",INDEX(Participants!$G$5:$G$18,Calculs!$L53,1))</f>
        <v/>
      </c>
      <c r="G23" s="36"/>
      <c r="H23" s="37" t="str">
        <f aca="false">INDEX(Participants!$H$5:$H$18,Calculs!$C53,1)</f>
        <v/>
      </c>
      <c r="I23" s="41" t="str">
        <f aca="false">IF(INDEX(Participants!$G$5:$G$18,Calculs!$M53,1)="","",INDEX(Participants!$G$5:$G$18,Calculs!$M53,1))</f>
        <v/>
      </c>
      <c r="J23" s="36"/>
      <c r="K23" s="27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A24" s="16"/>
      <c r="B24" s="39"/>
      <c r="C24" s="17" t="n">
        <v>2</v>
      </c>
      <c r="D24" s="39"/>
      <c r="E24" s="37" t="str">
        <f aca="false">INDEX(Participants!$H$5:$H$18,Calculs!$B54,1)</f>
        <v/>
      </c>
      <c r="F24" s="38" t="str">
        <f aca="false">IF(INDEX(Participants!$G$5:$G$18,Calculs!$L54,1)="","",INDEX(Participants!$G$5:$G$18,Calculs!$L54,1))</f>
        <v/>
      </c>
      <c r="G24" s="39"/>
      <c r="H24" s="37" t="str">
        <f aca="false">INDEX(Participants!$H$5:$H$18,Calculs!$C54,1)</f>
        <v/>
      </c>
      <c r="I24" s="41" t="str">
        <f aca="false">IF(INDEX(Participants!$G$5:$G$18,Calculs!$M54,1)="","",INDEX(Participants!$G$5:$G$18,Calculs!$M54,1))</f>
        <v/>
      </c>
      <c r="J24" s="39"/>
      <c r="K24" s="27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A25" s="16"/>
      <c r="B25" s="42"/>
      <c r="C25" s="17" t="n">
        <v>3</v>
      </c>
      <c r="D25" s="42"/>
      <c r="E25" s="37" t="str">
        <f aca="false">INDEX(Participants!$H$5:$H$18,Calculs!$B55,1)</f>
        <v/>
      </c>
      <c r="F25" s="38" t="str">
        <f aca="false">IF(INDEX(Participants!$G$5:$G$18,Calculs!$L55,1)="","",INDEX(Participants!$G$5:$G$18,Calculs!$L55,1))</f>
        <v/>
      </c>
      <c r="G25" s="42"/>
      <c r="H25" s="37" t="str">
        <f aca="false">INDEX(Participants!$H$5:$H$18,Calculs!$C55,1)</f>
        <v/>
      </c>
      <c r="I25" s="41" t="str">
        <f aca="false">IF(INDEX(Participants!$G$5:$G$18,Calculs!$M55,1)="","",INDEX(Participants!$G$5:$G$18,Calculs!$M55,1))</f>
        <v/>
      </c>
      <c r="J25" s="42"/>
      <c r="K25" s="27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A26" s="16"/>
      <c r="B26" s="43"/>
      <c r="C26" s="17" t="n">
        <v>4</v>
      </c>
      <c r="D26" s="43"/>
      <c r="E26" s="37" t="str">
        <f aca="false">INDEX(Participants!$H$5:$H$18,Calculs!$B56,1)</f>
        <v/>
      </c>
      <c r="F26" s="38" t="str">
        <f aca="false">IF(INDEX(Participants!$G$5:$G$18,Calculs!$L56,1)="","",INDEX(Participants!$G$5:$G$18,Calculs!$L56,1))</f>
        <v/>
      </c>
      <c r="G26" s="43"/>
      <c r="H26" s="37" t="str">
        <f aca="false">INDEX(Participants!$H$5:$H$18,Calculs!$C56,1)</f>
        <v/>
      </c>
      <c r="I26" s="41" t="str">
        <f aca="false">IF(INDEX(Participants!$G$5:$G$18,Calculs!$M56,1)="","",INDEX(Participants!$G$5:$G$18,Calculs!$M56,1))</f>
        <v/>
      </c>
      <c r="J26" s="43"/>
      <c r="K26" s="27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A27" s="16"/>
      <c r="B27" s="33" t="s">
        <v>9</v>
      </c>
      <c r="C27" s="33" t="s">
        <v>10</v>
      </c>
      <c r="D27" s="33"/>
      <c r="E27" s="34" t="s">
        <v>11</v>
      </c>
      <c r="F27" s="34" t="s">
        <v>6</v>
      </c>
      <c r="G27" s="33" t="s">
        <v>12</v>
      </c>
      <c r="H27" s="35" t="s">
        <v>13</v>
      </c>
      <c r="I27" s="35" t="s">
        <v>6</v>
      </c>
      <c r="J27" s="33"/>
      <c r="K27" s="33" t="s">
        <v>14</v>
      </c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A28" s="16"/>
      <c r="B28" s="36" t="n">
        <v>6</v>
      </c>
      <c r="C28" s="17" t="n">
        <v>1</v>
      </c>
      <c r="D28" s="44"/>
      <c r="E28" s="37" t="str">
        <f aca="false">INDEX(Participants!$H$5:$H$18,Calculs!$B58,1)</f>
        <v/>
      </c>
      <c r="F28" s="38" t="str">
        <f aca="false">IF(INDEX(Participants!$G$5:$G$18,Calculs!$L58,1)="","",INDEX(Participants!$G$5:$G$18,Calculs!$L58,1))</f>
        <v/>
      </c>
      <c r="G28" s="44"/>
      <c r="H28" s="37" t="str">
        <f aca="false">INDEX(Participants!$H$5:$H$18,Calculs!$C58,1)</f>
        <v/>
      </c>
      <c r="I28" s="38" t="str">
        <f aca="false">IF(INDEX(Participants!$G$5:$G$18,Calculs!$M58,1)="","",INDEX(Participants!$G$5:$G$18,Calculs!$M58,1))</f>
        <v/>
      </c>
      <c r="J28" s="44"/>
      <c r="K28" s="27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A29" s="16"/>
      <c r="B29" s="45"/>
      <c r="C29" s="17" t="n">
        <v>2</v>
      </c>
      <c r="D29" s="43"/>
      <c r="E29" s="37" t="str">
        <f aca="false">INDEX(Participants!$H$5:$H$18,Calculs!$B59,1)</f>
        <v/>
      </c>
      <c r="F29" s="38" t="str">
        <f aca="false">IF(INDEX(Participants!$G$5:$G$18,Calculs!$L59,1)="","",INDEX(Participants!$G$5:$G$18,Calculs!$L59,1))</f>
        <v/>
      </c>
      <c r="G29" s="43"/>
      <c r="H29" s="37" t="str">
        <f aca="false">INDEX(Participants!$H$5:$H$18,Calculs!$C59,1)</f>
        <v/>
      </c>
      <c r="I29" s="38" t="str">
        <f aca="false">IF(INDEX(Participants!$G$5:$G$18,Calculs!$M59,1)="","",INDEX(Participants!$G$5:$G$18,Calculs!$M59,1))</f>
        <v/>
      </c>
      <c r="J29" s="43"/>
      <c r="K29" s="27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A30" s="16"/>
      <c r="B30" s="39"/>
      <c r="C30" s="17" t="n">
        <v>3</v>
      </c>
      <c r="D30" s="39"/>
      <c r="E30" s="37" t="str">
        <f aca="false">INDEX(Participants!$H$5:$H$18,Calculs!$B60,1)</f>
        <v/>
      </c>
      <c r="F30" s="38" t="str">
        <f aca="false">IF(INDEX(Participants!$G$5:$G$18,Calculs!$L60,1)="","",INDEX(Participants!$G$5:$G$18,Calculs!$L60,1))</f>
        <v/>
      </c>
      <c r="G30" s="39"/>
      <c r="H30" s="37" t="str">
        <f aca="false">INDEX(Participants!$H$5:$H$18,Calculs!$C60,1)</f>
        <v/>
      </c>
      <c r="I30" s="38" t="str">
        <f aca="false">IF(INDEX(Participants!$G$5:$G$18,Calculs!$M60,1)="","",INDEX(Participants!$G$5:$G$18,Calculs!$M60,1))</f>
        <v/>
      </c>
      <c r="J30" s="39"/>
      <c r="K30" s="27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A31" s="16"/>
      <c r="B31" s="40"/>
      <c r="C31" s="17" t="n">
        <v>4</v>
      </c>
      <c r="D31" s="40"/>
      <c r="E31" s="37" t="str">
        <f aca="false">INDEX(Participants!$H$5:$H$18,Calculs!$B61,1)</f>
        <v/>
      </c>
      <c r="F31" s="38" t="str">
        <f aca="false">IF(INDEX(Participants!$G$5:$G$18,Calculs!$L61,1)="","",INDEX(Participants!$G$5:$G$18,Calculs!$L61,1))</f>
        <v/>
      </c>
      <c r="G31" s="40"/>
      <c r="H31" s="37" t="str">
        <f aca="false">INDEX(Participants!$H$5:$H$18,Calculs!$C61,1)</f>
        <v/>
      </c>
      <c r="I31" s="38" t="str">
        <f aca="false">IF(INDEX(Participants!$G$5:$G$18,Calculs!$M61,1)="","",INDEX(Participants!$G$5:$G$18,Calculs!$M61,1))</f>
        <v/>
      </c>
      <c r="J31" s="40"/>
      <c r="K31" s="27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A32" s="16"/>
      <c r="B32" s="33" t="s">
        <v>9</v>
      </c>
      <c r="C32" s="33" t="s">
        <v>10</v>
      </c>
      <c r="D32" s="33"/>
      <c r="E32" s="34" t="s">
        <v>11</v>
      </c>
      <c r="F32" s="34" t="s">
        <v>6</v>
      </c>
      <c r="G32" s="33" t="s">
        <v>12</v>
      </c>
      <c r="H32" s="35" t="s">
        <v>13</v>
      </c>
      <c r="I32" s="35" t="s">
        <v>6</v>
      </c>
      <c r="J32" s="33"/>
      <c r="K32" s="33" t="s">
        <v>14</v>
      </c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A33" s="16"/>
      <c r="B33" s="36" t="n">
        <v>7</v>
      </c>
      <c r="C33" s="17" t="n">
        <v>1</v>
      </c>
      <c r="D33" s="44"/>
      <c r="E33" s="37" t="str">
        <f aca="false">INDEX(Participants!$H$5:$H$18,Calculs!$B63,1)</f>
        <v/>
      </c>
      <c r="F33" s="38" t="str">
        <f aca="false">IF(INDEX(Participants!$G$5:$G$18,Calculs!$L63,1)="","",INDEX(Participants!$G$5:$G$18,Calculs!$L63,1))</f>
        <v/>
      </c>
      <c r="G33" s="44"/>
      <c r="H33" s="37" t="str">
        <f aca="false">INDEX(Participants!$H$5:$H$18,Calculs!$C63,1)</f>
        <v/>
      </c>
      <c r="I33" s="38" t="str">
        <f aca="false">IF(INDEX(Participants!$G$5:$G$18,Calculs!$M63,1)="","",INDEX(Participants!$G$5:$G$18,Calculs!$M63,1))</f>
        <v/>
      </c>
      <c r="J33" s="44"/>
      <c r="K33" s="27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A34" s="16"/>
      <c r="B34" s="45"/>
      <c r="C34" s="17" t="n">
        <v>2</v>
      </c>
      <c r="D34" s="43"/>
      <c r="E34" s="37" t="str">
        <f aca="false">INDEX(Participants!$H$5:$H$18,Calculs!$B64,1)</f>
        <v/>
      </c>
      <c r="F34" s="38" t="str">
        <f aca="false">IF(INDEX(Participants!$G$5:$G$18,Calculs!$L64,1)="","",INDEX(Participants!$G$5:$G$18,Calculs!$L64,1))</f>
        <v/>
      </c>
      <c r="G34" s="43"/>
      <c r="H34" s="37" t="str">
        <f aca="false">INDEX(Participants!$H$5:$H$18,Calculs!$C64,1)</f>
        <v/>
      </c>
      <c r="I34" s="38" t="str">
        <f aca="false">IF(INDEX(Participants!$G$5:$G$18,Calculs!$M64,1)="","",INDEX(Participants!$G$5:$G$18,Calculs!$M64,1))</f>
        <v/>
      </c>
      <c r="J34" s="43"/>
      <c r="K34" s="27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A35" s="16"/>
      <c r="B35" s="39"/>
      <c r="C35" s="17" t="n">
        <v>3</v>
      </c>
      <c r="D35" s="39"/>
      <c r="E35" s="37" t="str">
        <f aca="false">INDEX(Participants!$H$5:$H$18,Calculs!$B65,1)</f>
        <v/>
      </c>
      <c r="F35" s="38" t="str">
        <f aca="false">IF(INDEX(Participants!$G$5:$G$18,Calculs!$L65,1)="","",INDEX(Participants!$G$5:$G$18,Calculs!$L65,1))</f>
        <v/>
      </c>
      <c r="G35" s="39"/>
      <c r="H35" s="37" t="str">
        <f aca="false">INDEX(Participants!$H$5:$H$18,Calculs!$C65,1)</f>
        <v/>
      </c>
      <c r="I35" s="41" t="str">
        <f aca="false">IF(INDEX(Participants!$G$5:$G$18,Calculs!$M65,1)="","",INDEX(Participants!$G$5:$G$18,Calculs!$M65,1))</f>
        <v/>
      </c>
      <c r="J35" s="39"/>
      <c r="K35" s="27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A36" s="16"/>
      <c r="B36" s="40"/>
      <c r="C36" s="17" t="n">
        <v>4</v>
      </c>
      <c r="D36" s="40"/>
      <c r="E36" s="37" t="str">
        <f aca="false">INDEX(Participants!$H$5:$H$18,Calculs!$B66,1)</f>
        <v/>
      </c>
      <c r="F36" s="38" t="str">
        <f aca="false">IF(INDEX(Participants!$G$5:$G$18,Calculs!$L66,1)="","",INDEX(Participants!$G$5:$G$18,Calculs!$L66,1))</f>
        <v/>
      </c>
      <c r="G36" s="40"/>
      <c r="H36" s="37" t="str">
        <f aca="false">INDEX(Participants!$H$5:$H$18,Calculs!$C66,1)</f>
        <v/>
      </c>
      <c r="I36" s="41" t="str">
        <f aca="false">IF(INDEX(Participants!$G$5:$G$18,Calculs!$M66,1)="","",INDEX(Participants!$G$5:$G$18,Calculs!$M66,1))</f>
        <v/>
      </c>
      <c r="J36" s="40"/>
      <c r="K36" s="27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4.15" hidden="false" customHeight="true" outlineLevel="0" collapsed="false">
      <c r="A37" s="16"/>
      <c r="B37" s="33" t="s">
        <v>9</v>
      </c>
      <c r="C37" s="33" t="s">
        <v>10</v>
      </c>
      <c r="D37" s="33"/>
      <c r="E37" s="34" t="s">
        <v>11</v>
      </c>
      <c r="F37" s="34" t="s">
        <v>6</v>
      </c>
      <c r="G37" s="33" t="s">
        <v>12</v>
      </c>
      <c r="H37" s="35" t="s">
        <v>13</v>
      </c>
      <c r="I37" s="35" t="s">
        <v>6</v>
      </c>
      <c r="J37" s="33"/>
      <c r="K37" s="33" t="s">
        <v>14</v>
      </c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4.15" hidden="false" customHeight="true" outlineLevel="0" collapsed="false">
      <c r="A38" s="16"/>
      <c r="B38" s="36" t="n">
        <v>8</v>
      </c>
      <c r="C38" s="17" t="n">
        <v>1</v>
      </c>
      <c r="D38" s="44"/>
      <c r="E38" s="37" t="str">
        <f aca="false">INDEX(Participants!$H$5:$H$18,Calculs!$B68,1)</f>
        <v/>
      </c>
      <c r="F38" s="38" t="str">
        <f aca="false">IF(INDEX(Participants!$G$5:$G$18,Calculs!$L68,1)="","",INDEX(Participants!$G$5:$G$18,Calculs!$L68,1))</f>
        <v/>
      </c>
      <c r="G38" s="44"/>
      <c r="H38" s="37" t="str">
        <f aca="false">INDEX(Participants!$H$5:$H$18,Calculs!$C68,1)</f>
        <v/>
      </c>
      <c r="I38" s="38" t="str">
        <f aca="false">IF(INDEX(Participants!$G$5:$G$18,Calculs!$M68,1)="","",INDEX(Participants!$G$5:$G$18,Calculs!$M68,1))</f>
        <v/>
      </c>
      <c r="J38" s="44"/>
      <c r="K38" s="27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4.15" hidden="false" customHeight="true" outlineLevel="0" collapsed="false">
      <c r="A39" s="16"/>
      <c r="B39" s="45"/>
      <c r="C39" s="17" t="n">
        <v>2</v>
      </c>
      <c r="D39" s="43"/>
      <c r="E39" s="37" t="str">
        <f aca="false">INDEX(Participants!$H$5:$H$18,Calculs!$B69,1)</f>
        <v/>
      </c>
      <c r="F39" s="38" t="str">
        <f aca="false">IF(INDEX(Participants!$G$5:$G$18,Calculs!$L69,1)="","",INDEX(Participants!$G$5:$G$18,Calculs!$L69,1))</f>
        <v/>
      </c>
      <c r="G39" s="43"/>
      <c r="H39" s="37" t="str">
        <f aca="false">INDEX(Participants!$H$5:$H$18,Calculs!$C69,1)</f>
        <v/>
      </c>
      <c r="I39" s="38" t="str">
        <f aca="false">IF(INDEX(Participants!$G$5:$G$18,Calculs!$M69,1)="","",INDEX(Participants!$G$5:$G$18,Calculs!$M69,1))</f>
        <v/>
      </c>
      <c r="J39" s="43"/>
      <c r="K39" s="27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4.15" hidden="false" customHeight="true" outlineLevel="0" collapsed="false">
      <c r="A40" s="16"/>
      <c r="B40" s="39"/>
      <c r="C40" s="17" t="n">
        <v>3</v>
      </c>
      <c r="D40" s="39"/>
      <c r="E40" s="37" t="str">
        <f aca="false">INDEX(Participants!$H$5:$H$18,Calculs!$B70,1)</f>
        <v/>
      </c>
      <c r="F40" s="38" t="str">
        <f aca="false">IF(INDEX(Participants!$G$5:$G$18,Calculs!$L70,1)="","",INDEX(Participants!$G$5:$G$18,Calculs!$L70,1))</f>
        <v/>
      </c>
      <c r="G40" s="39"/>
      <c r="H40" s="37" t="str">
        <f aca="false">INDEX(Participants!$H$5:$H$18,Calculs!$C70,1)</f>
        <v/>
      </c>
      <c r="I40" s="38" t="str">
        <f aca="false">IF(INDEX(Participants!$G$5:$G$18,Calculs!$M70,1)="","",INDEX(Participants!$G$5:$G$18,Calculs!$M70,1))</f>
        <v/>
      </c>
      <c r="J40" s="39"/>
      <c r="K40" s="27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4.15" hidden="false" customHeight="true" outlineLevel="0" collapsed="false">
      <c r="A41" s="16"/>
      <c r="B41" s="40"/>
      <c r="C41" s="17" t="n">
        <v>4</v>
      </c>
      <c r="D41" s="40"/>
      <c r="E41" s="37" t="str">
        <f aca="false">INDEX(Participants!$H$5:$H$18,Calculs!$B71,1)</f>
        <v/>
      </c>
      <c r="F41" s="38" t="str">
        <f aca="false">IF(INDEX(Participants!$G$5:$G$18,Calculs!$L71,1)="","",INDEX(Participants!$G$5:$G$18,Calculs!$L71,1))</f>
        <v/>
      </c>
      <c r="G41" s="40"/>
      <c r="H41" s="37" t="str">
        <f aca="false">INDEX(Participants!$H$5:$H$18,Calculs!$C71,1)</f>
        <v/>
      </c>
      <c r="I41" s="38" t="str">
        <f aca="false">IF(INDEX(Participants!$G$5:$G$18,Calculs!$M71,1)="","",INDEX(Participants!$G$5:$G$18,Calculs!$M71,1))</f>
        <v/>
      </c>
      <c r="J41" s="40"/>
      <c r="K41" s="27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4.15" hidden="false" customHeight="true" outlineLevel="0" collapsed="false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4.15" hidden="false" customHeight="true" outlineLevel="0" collapsed="false">
      <c r="A43" s="16"/>
      <c r="B43" s="16"/>
      <c r="C43" s="16"/>
      <c r="D43" s="16"/>
      <c r="E43" s="16"/>
      <c r="F43" s="16"/>
      <c r="G43" s="46" t="n">
        <v>1</v>
      </c>
      <c r="H43" s="16"/>
      <c r="I43" s="16"/>
      <c r="J43" s="16"/>
      <c r="K43" s="16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:K21 K23 K28 K33 K38" type="list">
      <formula1>",B,J"</formula1>
      <formula2>0</formula2>
    </dataValidation>
    <dataValidation allowBlank="false" operator="equal" showDropDown="false" showErrorMessage="true" showInputMessage="false" sqref="K5 K10 K15 K24 K29 K34 K39" type="list">
      <formula1>",B,J"</formula1>
      <formula2>0</formula2>
    </dataValidation>
    <dataValidation allowBlank="false" operator="equal" showDropDown="false" showErrorMessage="true" showInputMessage="false" sqref="K6 K11 K16 K25 K30 K35 K40" type="list">
      <formula1>",B,J"</formula1>
      <formula2>0</formula2>
    </dataValidation>
    <dataValidation allowBlank="false" operator="equal" showDropDown="false" showErrorMessage="true" showInputMessage="false" sqref="K7 K12 K17 K26 K31 K36 K41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2.296875"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1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1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false" hidden="false" outlineLevel="0" max="1025" min="12" style="1" width="12.29"/>
  </cols>
  <sheetData>
    <row r="1" s="2" customFormat="true" ht="82.2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16" customFormat="true" ht="14.15" hidden="false" customHeight="true" outlineLevel="0" collapsed="false">
      <c r="B2" s="47" t="s">
        <v>15</v>
      </c>
      <c r="C2" s="47"/>
      <c r="D2" s="47"/>
      <c r="E2" s="47"/>
      <c r="F2" s="47"/>
      <c r="G2" s="47"/>
      <c r="H2" s="47"/>
      <c r="I2" s="47"/>
      <c r="J2" s="47"/>
      <c r="K2" s="47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</row>
    <row r="3" s="2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4.15" hidden="false" customHeight="true" outlineLevel="0" collapsed="false">
      <c r="B4" s="36" t="n">
        <v>9</v>
      </c>
      <c r="C4" s="17" t="n">
        <v>1</v>
      </c>
      <c r="D4" s="36"/>
      <c r="E4" s="37" t="str">
        <f aca="false">INDEX(Participants!$H$5:$H$18,Calculs!$B73,1)</f>
        <v/>
      </c>
      <c r="F4" s="38" t="str">
        <f aca="false">IF(INDEX(Participants!$G$5:$G$18,Calculs!$L73,1)="","",INDEX(Participants!$G$5:$G$18,Calculs!$L73,1))</f>
        <v/>
      </c>
      <c r="G4" s="36"/>
      <c r="H4" s="37" t="str">
        <f aca="false">INDEX(Participants!$H$5:$H$18,Calculs!$C73,1)</f>
        <v/>
      </c>
      <c r="I4" s="38" t="str">
        <f aca="false">IF(INDEX(Participants!$G$5:$G$18,Calculs!$M73,1)="","",INDEX(Participants!$G$5:$G$18,Calculs!$M73,1))</f>
        <v/>
      </c>
      <c r="J4" s="36"/>
      <c r="K4" s="27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4.15" hidden="false" customHeight="true" outlineLevel="0" collapsed="false">
      <c r="B5" s="39"/>
      <c r="C5" s="17" t="n">
        <v>2</v>
      </c>
      <c r="D5" s="39"/>
      <c r="E5" s="37" t="str">
        <f aca="false">INDEX(Participants!$H$5:$H$18,Calculs!$B74,1)</f>
        <v/>
      </c>
      <c r="F5" s="38" t="str">
        <f aca="false">IF(INDEX(Participants!$G$5:$G$18,Calculs!$L74,1)="","",INDEX(Participants!$G$5:$G$18,Calculs!$L74,1))</f>
        <v/>
      </c>
      <c r="G5" s="39"/>
      <c r="H5" s="37" t="str">
        <f aca="false">INDEX(Participants!$H$5:$H$18,Calculs!$C74,1)</f>
        <v/>
      </c>
      <c r="I5" s="38" t="str">
        <f aca="false">IF(INDEX(Participants!$G$5:$G$18,Calculs!$M74,1)="","",INDEX(Participants!$G$5:$G$18,Calculs!$M74,1))</f>
        <v/>
      </c>
      <c r="J5" s="39"/>
      <c r="K5" s="27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4.15" hidden="false" customHeight="true" outlineLevel="0" collapsed="false">
      <c r="B6" s="39"/>
      <c r="C6" s="17" t="n">
        <v>3</v>
      </c>
      <c r="D6" s="39"/>
      <c r="E6" s="37" t="str">
        <f aca="false">INDEX(Participants!$H$5:$H$18,Calculs!$B75,1)</f>
        <v/>
      </c>
      <c r="F6" s="38" t="str">
        <f aca="false">IF(INDEX(Participants!$G$5:$G$18,Calculs!$L75,1)="","",INDEX(Participants!$G$5:$G$18,Calculs!$L75,1))</f>
        <v/>
      </c>
      <c r="G6" s="39"/>
      <c r="H6" s="37" t="str">
        <f aca="false">INDEX(Participants!$H$5:$H$18,Calculs!$C75,1)</f>
        <v/>
      </c>
      <c r="I6" s="38" t="str">
        <f aca="false">IF(INDEX(Participants!$G$5:$G$18,Calculs!$M75,1)="","",INDEX(Participants!$G$5:$G$18,Calculs!$M75,1))</f>
        <v/>
      </c>
      <c r="J6" s="39"/>
      <c r="K6" s="27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4.15" hidden="false" customHeight="true" outlineLevel="0" collapsed="false">
      <c r="B7" s="40"/>
      <c r="C7" s="17" t="n">
        <v>4</v>
      </c>
      <c r="D7" s="40"/>
      <c r="E7" s="37" t="str">
        <f aca="false">INDEX(Participants!$H$5:$H$18,Calculs!$B76,1)</f>
        <v/>
      </c>
      <c r="F7" s="38" t="str">
        <f aca="false">IF(INDEX(Participants!$G$5:$G$18,Calculs!$L76,1)="","",INDEX(Participants!$G$5:$G$18,Calculs!$L76,1))</f>
        <v/>
      </c>
      <c r="G7" s="40"/>
      <c r="H7" s="37" t="str">
        <f aca="false">INDEX(Participants!$H$5:$H$18,Calculs!$C76,1)</f>
        <v/>
      </c>
      <c r="I7" s="38" t="str">
        <f aca="false">IF(INDEX(Participants!$G$5:$G$18,Calculs!$M76,1)="","",INDEX(Participants!$G$5:$G$18,Calculs!$M76,1))</f>
        <v/>
      </c>
      <c r="J7" s="40"/>
      <c r="K7" s="27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4.15" hidden="false" customHeight="true" outlineLevel="0" collapsed="false">
      <c r="B9" s="36" t="n">
        <v>10</v>
      </c>
      <c r="C9" s="17" t="n">
        <v>1</v>
      </c>
      <c r="D9" s="36"/>
      <c r="E9" s="37" t="str">
        <f aca="false">INDEX(Participants!$H$5:$H$18,Calculs!$B78,1)</f>
        <v/>
      </c>
      <c r="F9" s="41" t="str">
        <f aca="false">IF(INDEX(Participants!$G$5:$G$18,Calculs!$L78,1)="","",INDEX(Participants!$G$5:$G$18,Calculs!$L78,1))</f>
        <v/>
      </c>
      <c r="G9" s="36"/>
      <c r="H9" s="37" t="str">
        <f aca="false">INDEX(Participants!$H$5:$H$18,Calculs!$C78,1)</f>
        <v/>
      </c>
      <c r="I9" s="38" t="str">
        <f aca="false">IF(INDEX(Participants!$G$5:$G$18,Calculs!$M78,1)="","",INDEX(Participants!$G$5:$G$18,Calculs!$M78,1))</f>
        <v/>
      </c>
      <c r="J9" s="36"/>
      <c r="K9" s="27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4.15" hidden="false" customHeight="true" outlineLevel="0" collapsed="false">
      <c r="B10" s="39"/>
      <c r="C10" s="17" t="n">
        <v>2</v>
      </c>
      <c r="D10" s="39"/>
      <c r="E10" s="37" t="str">
        <f aca="false">INDEX(Participants!$H$5:$H$18,Calculs!$B79,1)</f>
        <v/>
      </c>
      <c r="F10" s="41" t="str">
        <f aca="false">IF(INDEX(Participants!$G$5:$G$18,Calculs!$L79,1)="","",INDEX(Participants!$G$5:$G$18,Calculs!$L79,1))</f>
        <v/>
      </c>
      <c r="G10" s="39"/>
      <c r="H10" s="37" t="str">
        <f aca="false">INDEX(Participants!$H$5:$H$18,Calculs!$C79,1)</f>
        <v/>
      </c>
      <c r="I10" s="38" t="str">
        <f aca="false">IF(INDEX(Participants!$G$5:$G$18,Calculs!$M79,1)="","",INDEX(Participants!$G$5:$G$18,Calculs!$M79,1))</f>
        <v/>
      </c>
      <c r="J10" s="39"/>
      <c r="K10" s="27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4.15" hidden="false" customHeight="true" outlineLevel="0" collapsed="false">
      <c r="B11" s="39"/>
      <c r="C11" s="17" t="n">
        <v>3</v>
      </c>
      <c r="D11" s="39"/>
      <c r="E11" s="37" t="str">
        <f aca="false">INDEX(Participants!$H$5:$H$18,Calculs!$B80,1)</f>
        <v/>
      </c>
      <c r="F11" s="41" t="str">
        <f aca="false">IF(INDEX(Participants!$G$5:$G$18,Calculs!$L80,1)="","",INDEX(Participants!$G$5:$G$18,Calculs!$L80,1))</f>
        <v/>
      </c>
      <c r="G11" s="39"/>
      <c r="H11" s="37" t="str">
        <f aca="false">INDEX(Participants!$H$5:$H$18,Calculs!$C80,1)</f>
        <v/>
      </c>
      <c r="I11" s="38" t="str">
        <f aca="false">IF(INDEX(Participants!$G$5:$G$18,Calculs!$M80,1)="","",INDEX(Participants!$G$5:$G$18,Calculs!$M80,1))</f>
        <v/>
      </c>
      <c r="J11" s="39"/>
      <c r="K11" s="27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4.15" hidden="false" customHeight="true" outlineLevel="0" collapsed="false">
      <c r="B12" s="40"/>
      <c r="C12" s="17" t="n">
        <v>4</v>
      </c>
      <c r="D12" s="40"/>
      <c r="E12" s="37" t="str">
        <f aca="false">INDEX(Participants!$H$5:$H$18,Calculs!$B81,1)</f>
        <v/>
      </c>
      <c r="F12" s="41" t="str">
        <f aca="false">IF(INDEX(Participants!$G$5:$G$18,Calculs!$L81,1)="","",INDEX(Participants!$G$5:$G$18,Calculs!$L81,1))</f>
        <v/>
      </c>
      <c r="G12" s="40"/>
      <c r="H12" s="37" t="str">
        <f aca="false">INDEX(Participants!$H$5:$H$18,Calculs!$C81,1)</f>
        <v/>
      </c>
      <c r="I12" s="38" t="str">
        <f aca="false">IF(INDEX(Participants!$G$5:$G$18,Calculs!$M81,1)="","",INDEX(Participants!$G$5:$G$18,Calculs!$M81,1))</f>
        <v/>
      </c>
      <c r="J12" s="40"/>
      <c r="K12" s="27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4.15" hidden="false" customHeight="true" outlineLevel="0" collapsed="false">
      <c r="B14" s="36" t="n">
        <v>11</v>
      </c>
      <c r="C14" s="17" t="n">
        <v>1</v>
      </c>
      <c r="D14" s="36"/>
      <c r="E14" s="37" t="str">
        <f aca="false">INDEX(Participants!$H$5:$H$18,Calculs!$B83,1)</f>
        <v/>
      </c>
      <c r="F14" s="38" t="str">
        <f aca="false">IF(INDEX(Participants!$G$5:$G$18,Calculs!$L83,1)="","",INDEX(Participants!$G$5:$G$18,Calculs!$L83,1))</f>
        <v/>
      </c>
      <c r="G14" s="36"/>
      <c r="H14" s="37" t="str">
        <f aca="false">INDEX(Participants!$H$5:$H$18,Calculs!$C83,1)</f>
        <v/>
      </c>
      <c r="I14" s="38" t="str">
        <f aca="false">IF(INDEX(Participants!$G$5:$G$18,Calculs!$M83,1)="","",INDEX(Participants!$G$5:$G$18,Calculs!$M83,1))</f>
        <v/>
      </c>
      <c r="J14" s="36"/>
      <c r="K14" s="27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4.15" hidden="false" customHeight="true" outlineLevel="0" collapsed="false">
      <c r="B15" s="39"/>
      <c r="C15" s="17" t="n">
        <v>2</v>
      </c>
      <c r="D15" s="39"/>
      <c r="E15" s="37" t="str">
        <f aca="false">INDEX(Participants!$H$5:$H$18,Calculs!$B84,1)</f>
        <v/>
      </c>
      <c r="F15" s="38" t="str">
        <f aca="false">IF(INDEX(Participants!$G$5:$G$18,Calculs!$L84,1)="","",INDEX(Participants!$G$5:$G$18,Calculs!$L84,1))</f>
        <v/>
      </c>
      <c r="G15" s="39"/>
      <c r="H15" s="37" t="str">
        <f aca="false">INDEX(Participants!$H$5:$H$18,Calculs!$C84,1)</f>
        <v/>
      </c>
      <c r="I15" s="38" t="str">
        <f aca="false">IF(INDEX(Participants!$G$5:$G$18,Calculs!$M84,1)="","",INDEX(Participants!$G$5:$G$18,Calculs!$M84,1))</f>
        <v/>
      </c>
      <c r="J15" s="39"/>
      <c r="K15" s="27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4.15" hidden="false" customHeight="true" outlineLevel="0" collapsed="false">
      <c r="B16" s="39"/>
      <c r="C16" s="17" t="n">
        <v>3</v>
      </c>
      <c r="D16" s="39"/>
      <c r="E16" s="37" t="str">
        <f aca="false">INDEX(Participants!$H$5:$H$18,Calculs!$B85,1)</f>
        <v/>
      </c>
      <c r="F16" s="38" t="str">
        <f aca="false">IF(INDEX(Participants!$G$5:$G$18,Calculs!$L85,1)="","",INDEX(Participants!$G$5:$G$18,Calculs!$L85,1))</f>
        <v/>
      </c>
      <c r="G16" s="39"/>
      <c r="H16" s="37" t="str">
        <f aca="false">INDEX(Participants!$H$5:$H$18,Calculs!$C85,1)</f>
        <v/>
      </c>
      <c r="I16" s="38" t="str">
        <f aca="false">IF(INDEX(Participants!$G$5:$G$18,Calculs!$M85,1)="","",INDEX(Participants!$G$5:$G$18,Calculs!$M85,1))</f>
        <v/>
      </c>
      <c r="J16" s="39"/>
      <c r="K16" s="27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4.15" hidden="false" customHeight="true" outlineLevel="0" collapsed="false">
      <c r="B17" s="40"/>
      <c r="C17" s="17" t="n">
        <v>4</v>
      </c>
      <c r="D17" s="40"/>
      <c r="E17" s="37" t="str">
        <f aca="false">INDEX(Participants!$H$5:$H$18,Calculs!$B86,1)</f>
        <v/>
      </c>
      <c r="F17" s="38" t="str">
        <f aca="false">IF(INDEX(Participants!$G$5:$G$18,Calculs!$L86,1)="","",INDEX(Participants!$G$5:$G$18,Calculs!$L86,1))</f>
        <v/>
      </c>
      <c r="G17" s="40"/>
      <c r="H17" s="37" t="str">
        <f aca="false">INDEX(Participants!$H$5:$H$18,Calculs!$C86,1)</f>
        <v/>
      </c>
      <c r="I17" s="38" t="str">
        <f aca="false">IF(INDEX(Participants!$G$5:$G$18,Calculs!$M86,1)="","",INDEX(Participants!$G$5:$G$18,Calculs!$M86,1))</f>
        <v/>
      </c>
      <c r="J17" s="40"/>
      <c r="K17" s="27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4.15" hidden="false" customHeight="true" outlineLevel="0" collapsed="false">
      <c r="B19" s="36" t="n">
        <v>12</v>
      </c>
      <c r="C19" s="17" t="n">
        <v>1</v>
      </c>
      <c r="D19" s="36"/>
      <c r="E19" s="37" t="str">
        <f aca="false">INDEX(Participants!$H$5:$H$18,Calculs!$B88,1)</f>
        <v/>
      </c>
      <c r="F19" s="38" t="str">
        <f aca="false">IF(INDEX(Participants!$G$5:$G$18,Calculs!$L88,1)="","",INDEX(Participants!$G$5:$G$18,Calculs!$L88,1))</f>
        <v/>
      </c>
      <c r="G19" s="36"/>
      <c r="H19" s="37" t="str">
        <f aca="false">INDEX(Participants!$H$5:$H$18,Calculs!$C88,1)</f>
        <v/>
      </c>
      <c r="I19" s="38" t="str">
        <f aca="false">IF(INDEX(Participants!$G$5:$G$18,Calculs!$M88,1)="","",INDEX(Participants!$G$5:$G$18,Calculs!$M88,1))</f>
        <v/>
      </c>
      <c r="J19" s="36"/>
      <c r="K19" s="27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4.15" hidden="false" customHeight="true" outlineLevel="0" collapsed="false">
      <c r="B20" s="39"/>
      <c r="C20" s="17" t="n">
        <v>2</v>
      </c>
      <c r="D20" s="39"/>
      <c r="E20" s="37" t="str">
        <f aca="false">INDEX(Participants!$H$5:$H$18,Calculs!$B89,1)</f>
        <v/>
      </c>
      <c r="F20" s="38" t="str">
        <f aca="false">IF(INDEX(Participants!$G$5:$G$18,Calculs!$L89,1)="","",INDEX(Participants!$G$5:$G$18,Calculs!$L89,1))</f>
        <v/>
      </c>
      <c r="G20" s="39"/>
      <c r="H20" s="37" t="str">
        <f aca="false">INDEX(Participants!$H$5:$H$18,Calculs!$C89,1)</f>
        <v/>
      </c>
      <c r="I20" s="38" t="str">
        <f aca="false">IF(INDEX(Participants!$G$5:$G$18,Calculs!$M89,1)="","",INDEX(Participants!$G$5:$G$18,Calculs!$M89,1))</f>
        <v/>
      </c>
      <c r="J20" s="39"/>
      <c r="K20" s="27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4.15" hidden="false" customHeight="true" outlineLevel="0" collapsed="false">
      <c r="B21" s="42"/>
      <c r="C21" s="17" t="n">
        <v>3</v>
      </c>
      <c r="D21" s="42"/>
      <c r="E21" s="37" t="str">
        <f aca="false">INDEX(Participants!$H$5:$H$18,Calculs!$B90,1)</f>
        <v/>
      </c>
      <c r="F21" s="38" t="str">
        <f aca="false">IF(INDEX(Participants!$G$5:$G$18,Calculs!$L90,1)="","",INDEX(Participants!$G$5:$G$18,Calculs!$L90,1))</f>
        <v/>
      </c>
      <c r="G21" s="42"/>
      <c r="H21" s="37" t="str">
        <f aca="false">INDEX(Participants!$H$5:$H$18,Calculs!$C90,1)</f>
        <v/>
      </c>
      <c r="I21" s="41" t="str">
        <f aca="false">IF(INDEX(Participants!$G$5:$G$18,Calculs!$M90,1)="","",INDEX(Participants!$G$5:$G$18,Calculs!$M90,1))</f>
        <v/>
      </c>
      <c r="J21" s="42"/>
      <c r="K21" s="27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4.15" hidden="false" customHeight="true" outlineLevel="0" collapsed="false">
      <c r="B22" s="43"/>
      <c r="C22" s="17" t="n">
        <v>4</v>
      </c>
      <c r="D22" s="43"/>
      <c r="E22" s="37" t="str">
        <f aca="false">INDEX(Participants!$H$5:$H$18,Calculs!$B91,1)</f>
        <v/>
      </c>
      <c r="F22" s="41" t="str">
        <f aca="false">IF(INDEX(Participants!$G$5:$G$18,Calculs!$L91,1)="","",INDEX(Participants!$G$5:$G$18,Calculs!$L91,1))</f>
        <v/>
      </c>
      <c r="G22" s="43"/>
      <c r="H22" s="37" t="str">
        <f aca="false">INDEX(Participants!$H$5:$H$18,Calculs!$C91,1)</f>
        <v/>
      </c>
      <c r="I22" s="38" t="str">
        <f aca="false">IF(INDEX(Participants!$G$5:$G$18,Calculs!$M91,1)="","",INDEX(Participants!$G$5:$G$18,Calculs!$M91,1))</f>
        <v/>
      </c>
      <c r="J22" s="43"/>
      <c r="K22" s="27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4.15" hidden="false" customHeight="true" outlineLevel="0" collapsed="false">
      <c r="B24" s="36" t="n">
        <v>13</v>
      </c>
      <c r="C24" s="17" t="n">
        <v>1</v>
      </c>
      <c r="D24" s="36"/>
      <c r="E24" s="37" t="str">
        <f aca="false">INDEX(Participants!$H$5:$H$18,Calculs!$B93,1)</f>
        <v/>
      </c>
      <c r="F24" s="38" t="str">
        <f aca="false">IF(INDEX(Participants!$G$5:$G$18,Calculs!$L93,1)="","",INDEX(Participants!$G$5:$G$18,Calculs!$L93,1))</f>
        <v/>
      </c>
      <c r="G24" s="36"/>
      <c r="H24" s="37" t="str">
        <f aca="false">INDEX(Participants!$H$5:$H$18,Calculs!$C93,1)</f>
        <v/>
      </c>
      <c r="I24" s="38" t="str">
        <f aca="false">IF(INDEX(Participants!$G$5:$G$18,Calculs!$M93,1)="","",INDEX(Participants!$G$5:$G$18,Calculs!$M93,1))</f>
        <v/>
      </c>
      <c r="J24" s="36"/>
      <c r="K24" s="27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4.15" hidden="false" customHeight="true" outlineLevel="0" collapsed="false">
      <c r="B25" s="39"/>
      <c r="C25" s="17" t="n">
        <v>2</v>
      </c>
      <c r="D25" s="39"/>
      <c r="E25" s="37" t="str">
        <f aca="false">INDEX(Participants!$H$5:$H$18,Calculs!$B94,1)</f>
        <v/>
      </c>
      <c r="F25" s="38" t="str">
        <f aca="false">IF(INDEX(Participants!$G$5:$G$18,Calculs!$L94,1)="","",INDEX(Participants!$G$5:$G$18,Calculs!$L94,1))</f>
        <v/>
      </c>
      <c r="G25" s="39"/>
      <c r="H25" s="37" t="str">
        <f aca="false">INDEX(Participants!$H$5:$H$18,Calculs!$C94,1)</f>
        <v/>
      </c>
      <c r="I25" s="41" t="str">
        <f aca="false">IF(INDEX(Participants!$G$5:$G$18,Calculs!$M94,1)="","",INDEX(Participants!$G$5:$G$18,Calculs!$M94,1))</f>
        <v/>
      </c>
      <c r="J25" s="39"/>
      <c r="K25" s="27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4.15" hidden="false" customHeight="true" outlineLevel="0" collapsed="false">
      <c r="B26" s="42"/>
      <c r="C26" s="17" t="n">
        <v>3</v>
      </c>
      <c r="D26" s="42"/>
      <c r="E26" s="37" t="str">
        <f aca="false">INDEX(Participants!$H$5:$H$18,Calculs!$B95,1)</f>
        <v/>
      </c>
      <c r="F26" s="38" t="str">
        <f aca="false">IF(INDEX(Participants!$G$5:$G$18,Calculs!$L95,1)="","",INDEX(Participants!$G$5:$G$18,Calculs!$L95,1))</f>
        <v/>
      </c>
      <c r="G26" s="42"/>
      <c r="H26" s="37" t="str">
        <f aca="false">INDEX(Participants!$H$5:$H$18,Calculs!$C95,1)</f>
        <v/>
      </c>
      <c r="I26" s="41" t="str">
        <f aca="false">IF(INDEX(Participants!$G$5:$G$18,Calculs!$M95,1)="","",INDEX(Participants!$G$5:$G$18,Calculs!$M95,1))</f>
        <v/>
      </c>
      <c r="J26" s="42"/>
      <c r="K26" s="27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4.15" hidden="false" customHeight="true" outlineLevel="0" collapsed="false">
      <c r="B27" s="43"/>
      <c r="C27" s="17" t="n">
        <v>4</v>
      </c>
      <c r="D27" s="43"/>
      <c r="E27" s="37" t="str">
        <f aca="false">INDEX(Participants!$H$5:$H$18,Calculs!$B96,1)</f>
        <v/>
      </c>
      <c r="F27" s="38" t="str">
        <f aca="false">IF(INDEX(Participants!$G$5:$G$18,Calculs!$L96,1)="","",INDEX(Participants!$G$5:$G$18,Calculs!$L96,1))</f>
        <v/>
      </c>
      <c r="G27" s="43"/>
      <c r="H27" s="37" t="str">
        <f aca="false">INDEX(Participants!$H$5:$H$18,Calculs!$C96,1)</f>
        <v/>
      </c>
      <c r="I27" s="38" t="str">
        <f aca="false">IF(INDEX(Participants!$G$5:$G$18,Calculs!$M96,1)="","",INDEX(Participants!$G$5:$G$18,Calculs!$M96,1))</f>
        <v/>
      </c>
      <c r="J27" s="43"/>
      <c r="K27" s="27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4.15" hidden="false" customHeight="true" outlineLevel="0" collapsed="false">
      <c r="B29" s="36" t="n">
        <v>14</v>
      </c>
      <c r="C29" s="17" t="n">
        <v>1</v>
      </c>
      <c r="D29" s="44"/>
      <c r="E29" s="37" t="str">
        <f aca="false">INDEX(Participants!$H$5:$H$18,Calculs!$B98,1)</f>
        <v/>
      </c>
      <c r="F29" s="38" t="str">
        <f aca="false">IF(INDEX(Participants!$G$5:$G$18,Calculs!$L98,1)="","",INDEX(Participants!$G$5:$G$18,Calculs!$L98,1))</f>
        <v/>
      </c>
      <c r="G29" s="44"/>
      <c r="H29" s="37" t="str">
        <f aca="false">INDEX(Participants!$H$5:$H$18,Calculs!$C98,1)</f>
        <v/>
      </c>
      <c r="I29" s="38" t="str">
        <f aca="false">IF(INDEX(Participants!$G$5:$G$18,Calculs!$M98,1)="","",INDEX(Participants!$G$5:$G$18,Calculs!$M98,1))</f>
        <v/>
      </c>
      <c r="J29" s="44"/>
      <c r="K29" s="27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4.15" hidden="false" customHeight="true" outlineLevel="0" collapsed="false">
      <c r="B30" s="39"/>
      <c r="C30" s="17" t="n">
        <v>2</v>
      </c>
      <c r="D30" s="48"/>
      <c r="E30" s="37" t="str">
        <f aca="false">INDEX(Participants!$H$5:$H$18,Calculs!$B99,1)</f>
        <v/>
      </c>
      <c r="F30" s="41" t="str">
        <f aca="false">IF(INDEX(Participants!$G$5:$G$18,Calculs!$L99,1)="","",INDEX(Participants!$G$5:$G$18,Calculs!$L99,1))</f>
        <v/>
      </c>
      <c r="G30" s="48"/>
      <c r="H30" s="37" t="str">
        <f aca="false">INDEX(Participants!$H$5:$H$18,Calculs!$C99,1)</f>
        <v/>
      </c>
      <c r="I30" s="38" t="str">
        <f aca="false">IF(INDEX(Participants!$G$5:$G$18,Calculs!$M99,1)="","",INDEX(Participants!$G$5:$G$18,Calculs!$M99,1))</f>
        <v/>
      </c>
      <c r="J30" s="48"/>
      <c r="K30" s="27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4.15" hidden="false" customHeight="true" outlineLevel="0" collapsed="false">
      <c r="B31" s="42"/>
      <c r="C31" s="17" t="n">
        <v>3</v>
      </c>
      <c r="D31" s="48"/>
      <c r="E31" s="37" t="str">
        <f aca="false">INDEX(Participants!$H$5:$H$18,Calculs!$B100,1)</f>
        <v/>
      </c>
      <c r="F31" s="41" t="str">
        <f aca="false">IF(INDEX(Participants!$G$5:$G$18,Calculs!$L100,1)="","",INDEX(Participants!$G$5:$G$18,Calculs!$L100,1))</f>
        <v/>
      </c>
      <c r="G31" s="48"/>
      <c r="H31" s="37" t="str">
        <f aca="false">INDEX(Participants!$H$5:$H$18,Calculs!$C100,1)</f>
        <v/>
      </c>
      <c r="I31" s="38" t="str">
        <f aca="false">IF(INDEX(Participants!$G$5:$G$18,Calculs!$M100,1)="","",INDEX(Participants!$G$5:$G$18,Calculs!$M100,1))</f>
        <v/>
      </c>
      <c r="J31" s="48"/>
      <c r="K31" s="27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4.15" hidden="false" customHeight="true" outlineLevel="0" collapsed="false">
      <c r="B32" s="43"/>
      <c r="C32" s="17" t="n">
        <v>4</v>
      </c>
      <c r="D32" s="43"/>
      <c r="E32" s="37" t="str">
        <f aca="false">INDEX(Participants!$H$5:$H$18,Calculs!$B101,1)</f>
        <v/>
      </c>
      <c r="F32" s="38" t="str">
        <f aca="false">IF(INDEX(Participants!$G$5:$G$18,Calculs!$L101,1)="","",INDEX(Participants!$G$5:$G$18,Calculs!$L101,1))</f>
        <v/>
      </c>
      <c r="G32" s="43"/>
      <c r="H32" s="37" t="str">
        <f aca="false">INDEX(Participants!$H$5:$H$18,Calculs!$C101,1)</f>
        <v/>
      </c>
      <c r="I32" s="38" t="str">
        <f aca="false">IF(INDEX(Participants!$G$5:$G$18,Calculs!$M101,1)="","",INDEX(Participants!$G$5:$G$18,Calculs!$M101,1))</f>
        <v/>
      </c>
      <c r="J32" s="43"/>
      <c r="K32" s="27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4.15" hidden="false" customHeight="true" outlineLevel="0" collapsed="false"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4.15" hidden="false" customHeight="true" outlineLevel="0" collapsed="false">
      <c r="B34" s="36" t="n">
        <v>15</v>
      </c>
      <c r="C34" s="17" t="n">
        <v>1</v>
      </c>
      <c r="D34" s="44"/>
      <c r="E34" s="37" t="str">
        <f aca="false">INDEX(Participants!$H$5:$H$18,Calculs!$B103,1)</f>
        <v/>
      </c>
      <c r="F34" s="38" t="str">
        <f aca="false">IF(INDEX(Participants!$G$5:$G$18,Calculs!$L103,1)="","",INDEX(Participants!$G$5:$G$18,Calculs!$L103,1))</f>
        <v/>
      </c>
      <c r="G34" s="44"/>
      <c r="H34" s="37" t="str">
        <f aca="false">INDEX(Participants!$H$5:$H$18,Calculs!$C103,1)</f>
        <v/>
      </c>
      <c r="I34" s="38" t="str">
        <f aca="false">IF(INDEX(Participants!$G$5:$G$18,Calculs!$M103,1)="","",INDEX(Participants!$G$5:$G$18,Calculs!$M103,1))</f>
        <v/>
      </c>
      <c r="J34" s="44"/>
      <c r="K34" s="27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4.15" hidden="false" customHeight="true" outlineLevel="0" collapsed="false">
      <c r="B35" s="45"/>
      <c r="C35" s="17" t="n">
        <v>2</v>
      </c>
      <c r="D35" s="43"/>
      <c r="E35" s="37" t="str">
        <f aca="false">INDEX(Participants!$H$5:$H$18,Calculs!$B104,1)</f>
        <v/>
      </c>
      <c r="F35" s="38" t="str">
        <f aca="false">IF(INDEX(Participants!$G$5:$G$18,Calculs!$L104,1)="","",INDEX(Participants!$G$5:$G$18,Calculs!$L104,1))</f>
        <v/>
      </c>
      <c r="G35" s="43"/>
      <c r="H35" s="37" t="str">
        <f aca="false">INDEX(Participants!$H$5:$H$18,Calculs!$C104,1)</f>
        <v/>
      </c>
      <c r="I35" s="38" t="str">
        <f aca="false">IF(INDEX(Participants!$G$5:$G$18,Calculs!$M104,1)="","",INDEX(Participants!$G$5:$G$18,Calculs!$M104,1))</f>
        <v/>
      </c>
      <c r="J35" s="43"/>
      <c r="K35" s="27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4.15" hidden="false" customHeight="true" outlineLevel="0" collapsed="false">
      <c r="B36" s="39"/>
      <c r="C36" s="17" t="n">
        <v>3</v>
      </c>
      <c r="D36" s="39"/>
      <c r="E36" s="37" t="str">
        <f aca="false">INDEX(Participants!$H$5:$H$18,Calculs!$B105,1)</f>
        <v/>
      </c>
      <c r="F36" s="41" t="str">
        <f aca="false">IF(INDEX(Participants!$G$5:$G$18,Calculs!$L105,1)="","",INDEX(Participants!$G$5:$G$18,Calculs!$L105,1))</f>
        <v/>
      </c>
      <c r="G36" s="39"/>
      <c r="H36" s="37" t="str">
        <f aca="false">INDEX(Participants!$H$5:$H$18,Calculs!$C105,1)</f>
        <v/>
      </c>
      <c r="I36" s="38" t="str">
        <f aca="false">IF(INDEX(Participants!$G$5:$G$18,Calculs!$M105,1)="","",INDEX(Participants!$G$5:$G$18,Calculs!$M105,1))</f>
        <v/>
      </c>
      <c r="J36" s="39"/>
      <c r="K36" s="27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4.15" hidden="false" customHeight="true" outlineLevel="0" collapsed="false">
      <c r="B37" s="40"/>
      <c r="C37" s="17" t="n">
        <v>4</v>
      </c>
      <c r="D37" s="40"/>
      <c r="E37" s="37" t="str">
        <f aca="false">INDEX(Participants!$H$5:$H$18,Calculs!$B106,1)</f>
        <v/>
      </c>
      <c r="F37" s="41" t="str">
        <f aca="false">IF(INDEX(Participants!$G$5:$G$18,Calculs!$L106,1)="","",INDEX(Participants!$G$5:$G$18,Calculs!$L106,1))</f>
        <v/>
      </c>
      <c r="G37" s="40"/>
      <c r="H37" s="37" t="str">
        <f aca="false">INDEX(Participants!$H$5:$H$18,Calculs!$C106,1)</f>
        <v/>
      </c>
      <c r="I37" s="38" t="str">
        <f aca="false">IF(INDEX(Participants!$G$5:$G$18,Calculs!$M106,1)="","",INDEX(Participants!$G$5:$G$18,Calculs!$M106,1))</f>
        <v/>
      </c>
      <c r="J37" s="40"/>
      <c r="K37" s="27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4.15" hidden="false" customHeight="true" outlineLevel="0" collapsed="false">
      <c r="B38" s="33" t="s">
        <v>9</v>
      </c>
      <c r="C38" s="33" t="s">
        <v>10</v>
      </c>
      <c r="D38" s="33"/>
      <c r="E38" s="34" t="s">
        <v>11</v>
      </c>
      <c r="F38" s="34" t="s">
        <v>6</v>
      </c>
      <c r="G38" s="33" t="s">
        <v>12</v>
      </c>
      <c r="H38" s="35" t="s">
        <v>13</v>
      </c>
      <c r="I38" s="35" t="s">
        <v>6</v>
      </c>
      <c r="J38" s="33"/>
      <c r="K38" s="33" t="s">
        <v>14</v>
      </c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4.15" hidden="false" customHeight="true" outlineLevel="0" collapsed="false">
      <c r="B39" s="36" t="n">
        <v>16</v>
      </c>
      <c r="C39" s="17" t="n">
        <v>1</v>
      </c>
      <c r="D39" s="44"/>
      <c r="E39" s="37" t="str">
        <f aca="false">INDEX(Participants!$H$5:$H$18,Calculs!$B108,1)</f>
        <v/>
      </c>
      <c r="F39" s="38" t="str">
        <f aca="false">IF(INDEX(Participants!$G$5:$G$18,Calculs!$L108,1)="","",INDEX(Participants!$G$5:$G$18,Calculs!$L108,1))</f>
        <v/>
      </c>
      <c r="G39" s="44"/>
      <c r="H39" s="37" t="str">
        <f aca="false">INDEX(Participants!$H$5:$H$18,Calculs!$C108,1)</f>
        <v/>
      </c>
      <c r="I39" s="38" t="str">
        <f aca="false">IF(INDEX(Participants!$G$5:$G$18,Calculs!$M108,1)="","",INDEX(Participants!$G$5:$G$18,Calculs!$M108,1))</f>
        <v/>
      </c>
      <c r="J39" s="44"/>
      <c r="K39" s="27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4.15" hidden="false" customHeight="true" outlineLevel="0" collapsed="false">
      <c r="B40" s="45"/>
      <c r="C40" s="17" t="n">
        <v>2</v>
      </c>
      <c r="D40" s="43"/>
      <c r="E40" s="37" t="str">
        <f aca="false">INDEX(Participants!$H$5:$H$18,Calculs!$B109,1)</f>
        <v/>
      </c>
      <c r="F40" s="38" t="str">
        <f aca="false">IF(INDEX(Participants!$G$5:$G$18,Calculs!$L109,1)="","",INDEX(Participants!$G$5:$G$18,Calculs!$L109,1))</f>
        <v/>
      </c>
      <c r="G40" s="43"/>
      <c r="H40" s="37" t="str">
        <f aca="false">INDEX(Participants!$H$5:$H$18,Calculs!$C109,1)</f>
        <v/>
      </c>
      <c r="I40" s="38" t="str">
        <f aca="false">IF(INDEX(Participants!$G$5:$G$18,Calculs!$M109,1)="","",INDEX(Participants!$G$5:$G$18,Calculs!$M109,1))</f>
        <v/>
      </c>
      <c r="J40" s="43"/>
      <c r="K40" s="27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4.15" hidden="false" customHeight="true" outlineLevel="0" collapsed="false">
      <c r="B41" s="39"/>
      <c r="C41" s="17" t="n">
        <v>3</v>
      </c>
      <c r="D41" s="39"/>
      <c r="E41" s="37" t="str">
        <f aca="false">INDEX(Participants!$H$5:$H$18,Calculs!$B110,1)</f>
        <v/>
      </c>
      <c r="F41" s="38" t="str">
        <f aca="false">IF(INDEX(Participants!$G$5:$G$18,Calculs!$L110,1)="","",INDEX(Participants!$G$5:$G$18,Calculs!$L110,1))</f>
        <v/>
      </c>
      <c r="G41" s="39"/>
      <c r="H41" s="37" t="str">
        <f aca="false">INDEX(Participants!$H$5:$H$18,Calculs!$C110,1)</f>
        <v/>
      </c>
      <c r="I41" s="41" t="str">
        <f aca="false">IF(INDEX(Participants!$G$5:$G$18,Calculs!$M110,1)="","",INDEX(Participants!$G$5:$G$18,Calculs!$M110,1))</f>
        <v/>
      </c>
      <c r="J41" s="39"/>
      <c r="K41" s="27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4.15" hidden="false" customHeight="true" outlineLevel="0" collapsed="false">
      <c r="B42" s="40"/>
      <c r="C42" s="17" t="n">
        <v>4</v>
      </c>
      <c r="D42" s="40"/>
      <c r="E42" s="37" t="str">
        <f aca="false">INDEX(Participants!$H$5:$H$18,Calculs!$B111,1)</f>
        <v/>
      </c>
      <c r="F42" s="38" t="str">
        <f aca="false">IF(INDEX(Participants!$G$5:$G$18,Calculs!$L111,1)="","",INDEX(Participants!$G$5:$G$18,Calculs!$L111,1))</f>
        <v/>
      </c>
      <c r="G42" s="40"/>
      <c r="H42" s="37" t="str">
        <f aca="false">INDEX(Participants!$H$5:$H$18,Calculs!$C111,1)</f>
        <v/>
      </c>
      <c r="I42" s="41" t="str">
        <f aca="false">IF(INDEX(Participants!$G$5:$G$18,Calculs!$M111,1)="","",INDEX(Participants!$G$5:$G$18,Calculs!$M111,1))</f>
        <v/>
      </c>
      <c r="J42" s="40"/>
      <c r="K42" s="27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4.15" hidden="false" customHeight="tru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4.15" hidden="false" customHeight="true" outlineLevel="0" collapsed="false">
      <c r="G44" s="49" t="n">
        <v>2</v>
      </c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 K24 K29 K34 K39" type="list">
      <formula1>",B,J"</formula1>
      <formula2>0</formula2>
    </dataValidation>
    <dataValidation allowBlank="false" operator="equal" showDropDown="false" showErrorMessage="true" showInputMessage="false" sqref="K5 K10 K15 K20 K25 K30 K35 K40" type="list">
      <formula1>",B,J"</formula1>
      <formula2>0</formula2>
    </dataValidation>
    <dataValidation allowBlank="false" operator="equal" showDropDown="false" showErrorMessage="true" showInputMessage="false" sqref="K6 K11 K16 K21 K26 K31 K36 K41" type="list">
      <formula1>",B,J"</formula1>
      <formula2>0</formula2>
    </dataValidation>
    <dataValidation allowBlank="false" operator="equal" showDropDown="false" showErrorMessage="true" showInputMessage="false" sqref="K7 K12 K17 K22 K27 K32 K37 K42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90277777777778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1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2.296875" defaultRowHeight="15" zeroHeight="false" outlineLevelRow="0" outlineLevelCol="0"/>
  <cols>
    <col collapsed="false" customWidth="true" hidden="false" outlineLevel="0" max="1" min="1" style="1" width="1.4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5.19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5.19"/>
    <col collapsed="false" customWidth="true" hidden="false" outlineLevel="0" max="10" min="10" style="1" width="1.09"/>
    <col collapsed="false" customWidth="true" hidden="false" outlineLevel="0" max="11" min="11" style="1" width="5.9"/>
    <col collapsed="false" customWidth="false" hidden="false" outlineLevel="0" max="1025" min="12" style="1" width="12.29"/>
  </cols>
  <sheetData>
    <row r="1" s="2" customFormat="true" ht="82.2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16" customFormat="true" ht="14.15" hidden="false" customHeight="true" outlineLevel="0" collapsed="false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</row>
    <row r="3" s="16" customFormat="true" ht="14.15" hidden="false" customHeight="true" outlineLevel="0" collapsed="false">
      <c r="B3" s="33" t="s">
        <v>9</v>
      </c>
      <c r="C3" s="33" t="s">
        <v>10</v>
      </c>
      <c r="D3" s="33"/>
      <c r="E3" s="34" t="s">
        <v>11</v>
      </c>
      <c r="F3" s="34" t="s">
        <v>6</v>
      </c>
      <c r="G3" s="33" t="s">
        <v>12</v>
      </c>
      <c r="H3" s="35" t="s">
        <v>13</v>
      </c>
      <c r="I3" s="35" t="s">
        <v>6</v>
      </c>
      <c r="J3" s="33"/>
      <c r="K3" s="33" t="s">
        <v>14</v>
      </c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</row>
    <row r="4" s="16" customFormat="true" ht="14.15" hidden="false" customHeight="true" outlineLevel="0" collapsed="false">
      <c r="B4" s="36" t="n">
        <v>17</v>
      </c>
      <c r="C4" s="17" t="n">
        <v>1</v>
      </c>
      <c r="D4" s="36"/>
      <c r="E4" s="37" t="str">
        <f aca="false">INDEX(Participants!$H$5:$H$18,Calculs!$B113,1)</f>
        <v/>
      </c>
      <c r="F4" s="38" t="str">
        <f aca="false">IF(INDEX(Participants!$G$5:$G$18,Calculs!L113,1)="","",INDEX(Participants!$G$5:$G$18,Calculs!$L113,1))</f>
        <v/>
      </c>
      <c r="G4" s="36"/>
      <c r="H4" s="37" t="str">
        <f aca="false">INDEX(Participants!$H$5:$H$18,Calculs!$C113,1)</f>
        <v/>
      </c>
      <c r="I4" s="38" t="str">
        <f aca="false">IF(INDEX(Participants!$G$5:$G$18,Calculs!$M113,1)="","",INDEX(Participants!$G$5:$G$18,Calculs!$M113,1))</f>
        <v/>
      </c>
      <c r="J4" s="36"/>
      <c r="K4" s="27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</row>
    <row r="5" s="16" customFormat="true" ht="14.15" hidden="false" customHeight="true" outlineLevel="0" collapsed="false">
      <c r="B5" s="39"/>
      <c r="C5" s="17" t="n">
        <v>2</v>
      </c>
      <c r="D5" s="39"/>
      <c r="E5" s="37" t="str">
        <f aca="false">INDEX(Participants!$H$5:$H$18,Calculs!$B114,1)</f>
        <v/>
      </c>
      <c r="F5" s="38" t="str">
        <f aca="false">IF(INDEX(Participants!$G$5:$G$18,Calculs!L114,1)="","",INDEX(Participants!$G$5:$G$18,Calculs!$L114,1))</f>
        <v/>
      </c>
      <c r="G5" s="39"/>
      <c r="H5" s="37" t="str">
        <f aca="false">INDEX(Participants!$H$5:$H$18,Calculs!$C114,1)</f>
        <v/>
      </c>
      <c r="I5" s="38" t="str">
        <f aca="false">IF(INDEX(Participants!$G$5:$G$18,Calculs!$M114,1)="","",INDEX(Participants!$G$5:$G$18,Calculs!$M114,1))</f>
        <v/>
      </c>
      <c r="J5" s="39"/>
      <c r="K5" s="27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</row>
    <row r="6" s="16" customFormat="true" ht="14.15" hidden="false" customHeight="true" outlineLevel="0" collapsed="false">
      <c r="B6" s="39"/>
      <c r="C6" s="17" t="n">
        <v>3</v>
      </c>
      <c r="D6" s="39"/>
      <c r="E6" s="37" t="str">
        <f aca="false">INDEX(Participants!$H$5:$H$18,Calculs!$B115,1)</f>
        <v/>
      </c>
      <c r="F6" s="38" t="str">
        <f aca="false">IF(INDEX(Participants!$G$5:$G$18,Calculs!L115,1)="","",INDEX(Participants!$G$5:$G$18,Calculs!$L115,1))</f>
        <v/>
      </c>
      <c r="G6" s="39"/>
      <c r="H6" s="37" t="str">
        <f aca="false">INDEX(Participants!$H$5:$H$18,Calculs!$C115,1)</f>
        <v/>
      </c>
      <c r="I6" s="38" t="str">
        <f aca="false">IF(INDEX(Participants!$G$5:$G$18,Calculs!$M115,1)="","",INDEX(Participants!$G$5:$G$18,Calculs!$M115,1))</f>
        <v/>
      </c>
      <c r="J6" s="39"/>
      <c r="K6" s="27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</row>
    <row r="7" s="16" customFormat="true" ht="14.15" hidden="false" customHeight="true" outlineLevel="0" collapsed="false">
      <c r="B7" s="40"/>
      <c r="C7" s="17" t="n">
        <v>4</v>
      </c>
      <c r="D7" s="40"/>
      <c r="E7" s="37" t="str">
        <f aca="false">INDEX(Participants!$H$5:$H$18,Calculs!$B116,1)</f>
        <v/>
      </c>
      <c r="F7" s="38" t="str">
        <f aca="false">IF(INDEX(Participants!$G$5:$G$18,Calculs!L116,1)="","",INDEX(Participants!$G$5:$G$18,Calculs!$L116,1))</f>
        <v/>
      </c>
      <c r="G7" s="40"/>
      <c r="H7" s="37" t="str">
        <f aca="false">INDEX(Participants!$H$5:$H$18,Calculs!$C116,1)</f>
        <v/>
      </c>
      <c r="I7" s="38" t="str">
        <f aca="false">IF(INDEX(Participants!$G$5:$G$18,Calculs!$M116,1)="","",INDEX(Participants!$G$5:$G$18,Calculs!$M116,1))</f>
        <v/>
      </c>
      <c r="J7" s="40"/>
      <c r="K7" s="27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</row>
    <row r="8" s="16" customFormat="true" ht="14.15" hidden="false" customHeight="true" outlineLevel="0" collapsed="false">
      <c r="B8" s="33" t="s">
        <v>9</v>
      </c>
      <c r="C8" s="33" t="s">
        <v>10</v>
      </c>
      <c r="D8" s="33"/>
      <c r="E8" s="34" t="s">
        <v>11</v>
      </c>
      <c r="F8" s="34" t="s">
        <v>6</v>
      </c>
      <c r="G8" s="33" t="s">
        <v>12</v>
      </c>
      <c r="H8" s="35" t="s">
        <v>13</v>
      </c>
      <c r="I8" s="35" t="s">
        <v>6</v>
      </c>
      <c r="J8" s="33"/>
      <c r="K8" s="33" t="s">
        <v>14</v>
      </c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</row>
    <row r="9" s="16" customFormat="true" ht="14.15" hidden="false" customHeight="true" outlineLevel="0" collapsed="false">
      <c r="B9" s="36" t="n">
        <v>18</v>
      </c>
      <c r="C9" s="17" t="n">
        <v>1</v>
      </c>
      <c r="D9" s="36"/>
      <c r="E9" s="37" t="str">
        <f aca="false">INDEX(Participants!$H$5:$H$18,Calculs!$B118,1)</f>
        <v/>
      </c>
      <c r="F9" s="41" t="str">
        <f aca="false">IF(INDEX(Participants!$G$5:$G$18,Calculs!L118,1)="","",INDEX(Participants!$G$5:$G$18,Calculs!$L118,1))</f>
        <v/>
      </c>
      <c r="G9" s="36"/>
      <c r="H9" s="37" t="str">
        <f aca="false">INDEX(Participants!$H$5:$H$18,Calculs!$C118,1)</f>
        <v/>
      </c>
      <c r="I9" s="38" t="str">
        <f aca="false">IF(INDEX(Participants!$G$5:$G$18,Calculs!$M118,1)="","",INDEX(Participants!$G$5:$G$18,Calculs!$M118,1))</f>
        <v/>
      </c>
      <c r="J9" s="36"/>
      <c r="K9" s="27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</row>
    <row r="10" s="16" customFormat="true" ht="14.15" hidden="false" customHeight="true" outlineLevel="0" collapsed="false">
      <c r="B10" s="39"/>
      <c r="C10" s="17" t="n">
        <v>2</v>
      </c>
      <c r="D10" s="39"/>
      <c r="E10" s="37" t="str">
        <f aca="false">INDEX(Participants!$H$5:$H$18,Calculs!$B119,1)</f>
        <v/>
      </c>
      <c r="F10" s="38" t="str">
        <f aca="false">IF(INDEX(Participants!$G$5:$G$18,Calculs!L119,1)="","",INDEX(Participants!$G$5:$G$18,Calculs!$L119,1))</f>
        <v/>
      </c>
      <c r="G10" s="39"/>
      <c r="H10" s="37" t="str">
        <f aca="false">INDEX(Participants!$H$5:$H$18,Calculs!$C119,1)</f>
        <v/>
      </c>
      <c r="I10" s="41" t="str">
        <f aca="false">IF(INDEX(Participants!$G$5:$G$18,Calculs!$M119,1)="","",INDEX(Participants!$G$5:$G$18,Calculs!$M119,1))</f>
        <v/>
      </c>
      <c r="J10" s="39"/>
      <c r="K10" s="27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</row>
    <row r="11" s="16" customFormat="true" ht="14.15" hidden="false" customHeight="true" outlineLevel="0" collapsed="false">
      <c r="B11" s="39"/>
      <c r="C11" s="17" t="n">
        <v>3</v>
      </c>
      <c r="D11" s="39"/>
      <c r="E11" s="37" t="str">
        <f aca="false">INDEX(Participants!$H$5:$H$18,Calculs!$B120,1)</f>
        <v/>
      </c>
      <c r="F11" s="41" t="str">
        <f aca="false">IF(INDEX(Participants!$G$5:$G$18,Calculs!L120,1)="","",INDEX(Participants!$G$5:$G$18,Calculs!$L120,1))</f>
        <v/>
      </c>
      <c r="G11" s="39"/>
      <c r="H11" s="37" t="str">
        <f aca="false">INDEX(Participants!$H$5:$H$18,Calculs!$C120,1)</f>
        <v/>
      </c>
      <c r="I11" s="38" t="str">
        <f aca="false">IF(INDEX(Participants!$G$5:$G$18,Calculs!$M120,1)="","",INDEX(Participants!$G$5:$G$18,Calculs!$M120,1))</f>
        <v/>
      </c>
      <c r="J11" s="39"/>
      <c r="K11" s="27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</row>
    <row r="12" s="16" customFormat="true" ht="14.15" hidden="false" customHeight="true" outlineLevel="0" collapsed="false">
      <c r="B12" s="40"/>
      <c r="C12" s="17" t="n">
        <v>4</v>
      </c>
      <c r="D12" s="40"/>
      <c r="E12" s="37" t="str">
        <f aca="false">INDEX(Participants!$H$5:$H$18,Calculs!$B121,1)</f>
        <v/>
      </c>
      <c r="F12" s="38" t="str">
        <f aca="false">IF(INDEX(Participants!$G$5:$G$18,Calculs!L121,1)="","",INDEX(Participants!$G$5:$G$18,Calculs!$L121,1))</f>
        <v/>
      </c>
      <c r="G12" s="40"/>
      <c r="H12" s="37" t="str">
        <f aca="false">INDEX(Participants!$H$5:$H$18,Calculs!$C121,1)</f>
        <v/>
      </c>
      <c r="I12" s="41" t="str">
        <f aca="false">IF(INDEX(Participants!$G$5:$G$18,Calculs!$M121,1)="","",INDEX(Participants!$G$5:$G$18,Calculs!$M121,1))</f>
        <v/>
      </c>
      <c r="J12" s="40"/>
      <c r="K12" s="27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</row>
    <row r="13" s="16" customFormat="true" ht="14.15" hidden="false" customHeight="true" outlineLevel="0" collapsed="false">
      <c r="B13" s="33" t="s">
        <v>9</v>
      </c>
      <c r="C13" s="33" t="s">
        <v>10</v>
      </c>
      <c r="D13" s="33"/>
      <c r="E13" s="34" t="s">
        <v>11</v>
      </c>
      <c r="F13" s="34" t="s">
        <v>6</v>
      </c>
      <c r="G13" s="33" t="s">
        <v>12</v>
      </c>
      <c r="H13" s="35" t="s">
        <v>13</v>
      </c>
      <c r="I13" s="35" t="s">
        <v>6</v>
      </c>
      <c r="J13" s="33"/>
      <c r="K13" s="33" t="s">
        <v>14</v>
      </c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</row>
    <row r="14" s="16" customFormat="true" ht="14.15" hidden="false" customHeight="true" outlineLevel="0" collapsed="false">
      <c r="B14" s="36" t="n">
        <v>19</v>
      </c>
      <c r="C14" s="17" t="n">
        <v>1</v>
      </c>
      <c r="D14" s="36"/>
      <c r="E14" s="37" t="str">
        <f aca="false">INDEX(Participants!$H$5:$H$18,Calculs!$B123,1)</f>
        <v/>
      </c>
      <c r="F14" s="38" t="str">
        <f aca="false">IF(INDEX(Participants!$G$5:$G$18,Calculs!L123,1)="","",INDEX(Participants!$G$5:$G$18,Calculs!$L123,1))</f>
        <v/>
      </c>
      <c r="G14" s="36"/>
      <c r="H14" s="37" t="str">
        <f aca="false">INDEX(Participants!$H$5:$H$18,Calculs!$C123,1)</f>
        <v/>
      </c>
      <c r="I14" s="38" t="str">
        <f aca="false">IF(INDEX(Participants!$G$5:$G$18,Calculs!$M123,1)="","",INDEX(Participants!$G$5:$G$18,Calculs!$M123,1))</f>
        <v/>
      </c>
      <c r="J14" s="36"/>
      <c r="K14" s="27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</row>
    <row r="15" s="16" customFormat="true" ht="14.15" hidden="false" customHeight="true" outlineLevel="0" collapsed="false">
      <c r="B15" s="39"/>
      <c r="C15" s="17" t="n">
        <v>2</v>
      </c>
      <c r="D15" s="39"/>
      <c r="E15" s="37" t="str">
        <f aca="false">INDEX(Participants!$H$5:$H$18,Calculs!$B124,1)</f>
        <v/>
      </c>
      <c r="F15" s="38" t="str">
        <f aca="false">IF(INDEX(Participants!$G$5:$G$18,Calculs!L124,1)="","",INDEX(Participants!$G$5:$G$18,Calculs!$L124,1))</f>
        <v/>
      </c>
      <c r="G15" s="39"/>
      <c r="H15" s="37" t="str">
        <f aca="false">INDEX(Participants!$H$5:$H$18,Calculs!$C124,1)</f>
        <v/>
      </c>
      <c r="I15" s="38" t="str">
        <f aca="false">IF(INDEX(Participants!$G$5:$G$18,Calculs!$M124,1)="","",INDEX(Participants!$G$5:$G$18,Calculs!$M124,1))</f>
        <v/>
      </c>
      <c r="J15" s="39"/>
      <c r="K15" s="27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</row>
    <row r="16" s="16" customFormat="true" ht="14.15" hidden="false" customHeight="true" outlineLevel="0" collapsed="false">
      <c r="B16" s="42"/>
      <c r="C16" s="17" t="n">
        <v>3</v>
      </c>
      <c r="D16" s="42"/>
      <c r="E16" s="37" t="str">
        <f aca="false">INDEX(Participants!$H$5:$H$18,Calculs!$B125,1)</f>
        <v/>
      </c>
      <c r="F16" s="38" t="str">
        <f aca="false">IF(INDEX(Participants!$G$5:$G$18,Calculs!L125,1)="","",INDEX(Participants!$G$5:$G$18,Calculs!$L125,1))</f>
        <v/>
      </c>
      <c r="G16" s="42"/>
      <c r="H16" s="37" t="str">
        <f aca="false">INDEX(Participants!$H$5:$H$18,Calculs!$C125,1)</f>
        <v/>
      </c>
      <c r="I16" s="38" t="str">
        <f aca="false">IF(INDEX(Participants!$G$5:$G$18,Calculs!$M125,1)="","",INDEX(Participants!$G$5:$G$18,Calculs!$M125,1))</f>
        <v/>
      </c>
      <c r="J16" s="42"/>
      <c r="K16" s="27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</row>
    <row r="17" s="16" customFormat="true" ht="14.15" hidden="false" customHeight="true" outlineLevel="0" collapsed="false">
      <c r="B17" s="43"/>
      <c r="C17" s="17" t="n">
        <v>4</v>
      </c>
      <c r="D17" s="43"/>
      <c r="E17" s="37" t="str">
        <f aca="false">INDEX(Participants!$H$5:$H$18,Calculs!$B126,1)</f>
        <v/>
      </c>
      <c r="F17" s="38" t="str">
        <f aca="false">IF(INDEX(Participants!$G$5:$G$18,Calculs!L126,1)="","",INDEX(Participants!$G$5:$G$18,Calculs!$L126,1))</f>
        <v/>
      </c>
      <c r="G17" s="43"/>
      <c r="H17" s="37" t="str">
        <f aca="false">INDEX(Participants!$H$5:$H$18,Calculs!$C126,1)</f>
        <v/>
      </c>
      <c r="I17" s="38" t="str">
        <f aca="false">IF(INDEX(Participants!$G$5:$G$18,Calculs!$M126,1)="","",INDEX(Participants!$G$5:$G$18,Calculs!$M126,1))</f>
        <v/>
      </c>
      <c r="J17" s="43"/>
      <c r="K17" s="27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</row>
    <row r="18" s="16" customFormat="true" ht="14.15" hidden="false" customHeight="true" outlineLevel="0" collapsed="false">
      <c r="B18" s="33" t="s">
        <v>9</v>
      </c>
      <c r="C18" s="33" t="s">
        <v>10</v>
      </c>
      <c r="D18" s="33"/>
      <c r="E18" s="34" t="s">
        <v>11</v>
      </c>
      <c r="F18" s="34" t="s">
        <v>6</v>
      </c>
      <c r="G18" s="33" t="s">
        <v>12</v>
      </c>
      <c r="H18" s="35" t="s">
        <v>13</v>
      </c>
      <c r="I18" s="35" t="s">
        <v>6</v>
      </c>
      <c r="J18" s="33"/>
      <c r="K18" s="33" t="s">
        <v>14</v>
      </c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</row>
    <row r="19" s="16" customFormat="true" ht="14.15" hidden="false" customHeight="true" outlineLevel="0" collapsed="false">
      <c r="B19" s="36" t="n">
        <v>20</v>
      </c>
      <c r="C19" s="17" t="n">
        <v>1</v>
      </c>
      <c r="D19" s="36"/>
      <c r="E19" s="37" t="str">
        <f aca="false">INDEX(Participants!$H$5:$H$18,Calculs!$B128,1)</f>
        <v/>
      </c>
      <c r="F19" s="38" t="str">
        <f aca="false">IF(INDEX(Participants!$G$5:$G$18,Calculs!L128,1)="","",INDEX(Participants!$G$5:$G$18,Calculs!$L128,1))</f>
        <v/>
      </c>
      <c r="G19" s="36"/>
      <c r="H19" s="37" t="str">
        <f aca="false">INDEX(Participants!$H$5:$H$18,Calculs!$C128,1)</f>
        <v/>
      </c>
      <c r="I19" s="38" t="str">
        <f aca="false">IF(INDEX(Participants!$G$5:$G$18,Calculs!$M128,1)="","",INDEX(Participants!$G$5:$G$18,Calculs!$M128,1))</f>
        <v/>
      </c>
      <c r="J19" s="36"/>
      <c r="K19" s="27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</row>
    <row r="20" s="16" customFormat="true" ht="14.15" hidden="false" customHeight="true" outlineLevel="0" collapsed="false">
      <c r="B20" s="39"/>
      <c r="C20" s="17" t="n">
        <v>2</v>
      </c>
      <c r="D20" s="39"/>
      <c r="E20" s="37" t="str">
        <f aca="false">INDEX(Participants!$H$5:$H$18,Calculs!$B129,1)</f>
        <v/>
      </c>
      <c r="F20" s="38" t="str">
        <f aca="false">IF(INDEX(Participants!$G$5:$G$18,Calculs!L129,1)="","",INDEX(Participants!$G$5:$G$18,Calculs!$L129,1))</f>
        <v/>
      </c>
      <c r="G20" s="39"/>
      <c r="H20" s="37" t="str">
        <f aca="false">INDEX(Participants!$H$5:$H$18,Calculs!$C129,1)</f>
        <v/>
      </c>
      <c r="I20" s="38" t="str">
        <f aca="false">IF(INDEX(Participants!$G$5:$G$18,Calculs!$M129,1)="","",INDEX(Participants!$G$5:$G$18,Calculs!$M129,1))</f>
        <v/>
      </c>
      <c r="J20" s="39"/>
      <c r="K20" s="27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</row>
    <row r="21" s="16" customFormat="true" ht="14.15" hidden="false" customHeight="true" outlineLevel="0" collapsed="false">
      <c r="B21" s="39"/>
      <c r="C21" s="17" t="n">
        <v>3</v>
      </c>
      <c r="D21" s="39"/>
      <c r="E21" s="37" t="str">
        <f aca="false">INDEX(Participants!$H$5:$H$18,Calculs!$B130,1)</f>
        <v/>
      </c>
      <c r="F21" s="38" t="str">
        <f aca="false">IF(INDEX(Participants!$G$5:$G$18,Calculs!L130,1)="","",INDEX(Participants!$G$5:$G$18,Calculs!$L130,1))</f>
        <v/>
      </c>
      <c r="G21" s="39"/>
      <c r="H21" s="37" t="str">
        <f aca="false">INDEX(Participants!$H$5:$H$18,Calculs!$C130,1)</f>
        <v/>
      </c>
      <c r="I21" s="41" t="str">
        <f aca="false">IF(INDEX(Participants!$G$5:$G$18,Calculs!$M130,1)="","",INDEX(Participants!$G$5:$G$18,Calculs!$M130,1))</f>
        <v/>
      </c>
      <c r="J21" s="39"/>
      <c r="K21" s="27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</row>
    <row r="22" s="16" customFormat="true" ht="14.15" hidden="false" customHeight="true" outlineLevel="0" collapsed="false">
      <c r="B22" s="40"/>
      <c r="C22" s="17" t="n">
        <v>4</v>
      </c>
      <c r="D22" s="40"/>
      <c r="E22" s="37" t="str">
        <f aca="false">INDEX(Participants!$H$5:$H$18,Calculs!$B131,1)</f>
        <v/>
      </c>
      <c r="F22" s="41" t="str">
        <f aca="false">IF(INDEX(Participants!$G$5:$G$18,Calculs!L131,1)="","",INDEX(Participants!$G$5:$G$18,Calculs!$L131,1))</f>
        <v/>
      </c>
      <c r="G22" s="40"/>
      <c r="H22" s="37" t="str">
        <f aca="false">INDEX(Participants!$H$5:$H$18,Calculs!$C131,1)</f>
        <v/>
      </c>
      <c r="I22" s="38" t="str">
        <f aca="false">IF(INDEX(Participants!$G$5:$G$18,Calculs!$M131,1)="","",INDEX(Participants!$G$5:$G$18,Calculs!$M131,1))</f>
        <v/>
      </c>
      <c r="J22" s="40"/>
      <c r="K22" s="27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</row>
    <row r="23" s="16" customFormat="true" ht="14.15" hidden="false" customHeight="true" outlineLevel="0" collapsed="false">
      <c r="B23" s="33" t="s">
        <v>9</v>
      </c>
      <c r="C23" s="33" t="s">
        <v>10</v>
      </c>
      <c r="D23" s="33"/>
      <c r="E23" s="34" t="s">
        <v>11</v>
      </c>
      <c r="F23" s="34" t="s">
        <v>6</v>
      </c>
      <c r="G23" s="33" t="s">
        <v>12</v>
      </c>
      <c r="H23" s="35" t="s">
        <v>13</v>
      </c>
      <c r="I23" s="35" t="s">
        <v>6</v>
      </c>
      <c r="J23" s="33"/>
      <c r="K23" s="33" t="s">
        <v>14</v>
      </c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</row>
    <row r="24" s="16" customFormat="true" ht="14.15" hidden="false" customHeight="true" outlineLevel="0" collapsed="false">
      <c r="B24" s="36" t="n">
        <v>21</v>
      </c>
      <c r="C24" s="17" t="n">
        <v>1</v>
      </c>
      <c r="D24" s="36"/>
      <c r="E24" s="37" t="str">
        <f aca="false">INDEX(Participants!$H$5:$H$18,Calculs!$B133,1)</f>
        <v/>
      </c>
      <c r="F24" s="38" t="str">
        <f aca="false">IF(INDEX(Participants!$G$5:$G$18,Calculs!L133,1)="","",INDEX(Participants!$G$5:$G$18,Calculs!$L133,1))</f>
        <v/>
      </c>
      <c r="G24" s="36"/>
      <c r="H24" s="37" t="str">
        <f aca="false">INDEX(Participants!$H$5:$H$18,Calculs!$C133,1)</f>
        <v/>
      </c>
      <c r="I24" s="38" t="str">
        <f aca="false">IF(INDEX(Participants!$G$5:$G$18,Calculs!$M133,1)="","",INDEX(Participants!$G$5:$G$18,Calculs!$M133,1))</f>
        <v/>
      </c>
      <c r="J24" s="36"/>
      <c r="K24" s="27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</row>
    <row r="25" s="16" customFormat="true" ht="14.15" hidden="false" customHeight="true" outlineLevel="0" collapsed="false">
      <c r="B25" s="39"/>
      <c r="C25" s="17" t="n">
        <v>2</v>
      </c>
      <c r="D25" s="39"/>
      <c r="E25" s="37" t="str">
        <f aca="false">INDEX(Participants!$H$5:$H$18,Calculs!$B134,1)</f>
        <v/>
      </c>
      <c r="F25" s="38" t="str">
        <f aca="false">IF(INDEX(Participants!$G$5:$G$18,Calculs!L134,1)="","",INDEX(Participants!$G$5:$G$18,Calculs!$L134,1))</f>
        <v/>
      </c>
      <c r="G25" s="39"/>
      <c r="H25" s="37" t="str">
        <f aca="false">INDEX(Participants!$H$5:$H$18,Calculs!$C134,1)</f>
        <v/>
      </c>
      <c r="I25" s="38" t="str">
        <f aca="false">IF(INDEX(Participants!$G$5:$G$18,Calculs!$M134,1)="","",INDEX(Participants!$G$5:$G$18,Calculs!$M134,1))</f>
        <v/>
      </c>
      <c r="J25" s="39"/>
      <c r="K25" s="27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</row>
    <row r="26" s="16" customFormat="true" ht="14.15" hidden="false" customHeight="true" outlineLevel="0" collapsed="false">
      <c r="B26" s="42"/>
      <c r="C26" s="17" t="n">
        <v>3</v>
      </c>
      <c r="D26" s="42"/>
      <c r="E26" s="37" t="str">
        <f aca="false">INDEX(Participants!$H$5:$H$18,Calculs!$B135,1)</f>
        <v/>
      </c>
      <c r="F26" s="38" t="str">
        <f aca="false">IF(INDEX(Participants!$G$5:$G$18,Calculs!L135,1)="","",INDEX(Participants!$G$5:$G$18,Calculs!$L135,1))</f>
        <v/>
      </c>
      <c r="G26" s="42"/>
      <c r="H26" s="37" t="str">
        <f aca="false">INDEX(Participants!$H$5:$H$18,Calculs!$C135,1)</f>
        <v/>
      </c>
      <c r="I26" s="38" t="str">
        <f aca="false">IF(INDEX(Participants!$G$5:$G$18,Calculs!$M135,1)="","",INDEX(Participants!$G$5:$G$18,Calculs!$M135,1))</f>
        <v/>
      </c>
      <c r="J26" s="42"/>
      <c r="K26" s="27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</row>
    <row r="27" s="16" customFormat="true" ht="14.15" hidden="false" customHeight="true" outlineLevel="0" collapsed="false">
      <c r="B27" s="43"/>
      <c r="C27" s="17" t="n">
        <v>4</v>
      </c>
      <c r="D27" s="43"/>
      <c r="E27" s="37" t="str">
        <f aca="false">INDEX(Participants!$H$5:$H$18,Calculs!$B136,1)</f>
        <v/>
      </c>
      <c r="F27" s="38" t="str">
        <f aca="false">IF(INDEX(Participants!$G$5:$G$18,Calculs!L136,1)="","",INDEX(Participants!$G$5:$G$18,Calculs!$L136,1))</f>
        <v/>
      </c>
      <c r="G27" s="43"/>
      <c r="H27" s="37" t="str">
        <f aca="false">INDEX(Participants!$H$5:$H$18,Calculs!$C136,1)</f>
        <v/>
      </c>
      <c r="I27" s="38" t="str">
        <f aca="false">IF(INDEX(Participants!$G$5:$G$18,Calculs!$M136,1)="","",INDEX(Participants!$G$5:$G$18,Calculs!$M136,1))</f>
        <v/>
      </c>
      <c r="J27" s="43"/>
      <c r="K27" s="27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</row>
    <row r="28" s="16" customFormat="true" ht="14.15" hidden="false" customHeight="true" outlineLevel="0" collapsed="false">
      <c r="B28" s="33" t="s">
        <v>9</v>
      </c>
      <c r="C28" s="33" t="s">
        <v>10</v>
      </c>
      <c r="D28" s="33"/>
      <c r="E28" s="34" t="s">
        <v>11</v>
      </c>
      <c r="F28" s="34" t="s">
        <v>6</v>
      </c>
      <c r="G28" s="33" t="s">
        <v>12</v>
      </c>
      <c r="H28" s="35" t="s">
        <v>13</v>
      </c>
      <c r="I28" s="35" t="s">
        <v>6</v>
      </c>
      <c r="J28" s="33"/>
      <c r="K28" s="33" t="s">
        <v>14</v>
      </c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</row>
    <row r="29" s="16" customFormat="true" ht="14.15" hidden="false" customHeight="true" outlineLevel="0" collapsed="false">
      <c r="B29" s="36" t="n">
        <v>22</v>
      </c>
      <c r="C29" s="17" t="n">
        <v>1</v>
      </c>
      <c r="D29" s="44"/>
      <c r="E29" s="37" t="str">
        <f aca="false">INDEX(Participants!$H$5:$H$18,Calculs!$B138,1)</f>
        <v/>
      </c>
      <c r="F29" s="38" t="str">
        <f aca="false">IF(INDEX(Participants!$G$5:$G$18,Calculs!L138,1)="","",INDEX(Participants!$G$5:$G$18,Calculs!$L138,1))</f>
        <v/>
      </c>
      <c r="G29" s="44"/>
      <c r="H29" s="37" t="str">
        <f aca="false">INDEX(Participants!$H$5:$H$18,Calculs!$C138,1)</f>
        <v/>
      </c>
      <c r="I29" s="38" t="str">
        <f aca="false">IF(INDEX(Participants!$G$5:$G$18,Calculs!$M138,1)="","",INDEX(Participants!$G$5:$G$18,Calculs!$M138,1))</f>
        <v/>
      </c>
      <c r="J29" s="44"/>
      <c r="K29" s="27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</row>
    <row r="30" s="16" customFormat="true" ht="14.15" hidden="false" customHeight="true" outlineLevel="0" collapsed="false">
      <c r="B30" s="45"/>
      <c r="C30" s="17" t="n">
        <v>2</v>
      </c>
      <c r="D30" s="43"/>
      <c r="E30" s="37" t="str">
        <f aca="false">INDEX(Participants!$H$5:$H$18,Calculs!$B139,1)</f>
        <v/>
      </c>
      <c r="F30" s="41" t="str">
        <f aca="false">IF(INDEX(Participants!$G$5:$G$18,Calculs!L139,1)="","",INDEX(Participants!$G$5:$G$18,Calculs!$L139,1))</f>
        <v/>
      </c>
      <c r="G30" s="43"/>
      <c r="H30" s="37" t="str">
        <f aca="false">INDEX(Participants!$H$5:$H$18,Calculs!$C139,1)</f>
        <v/>
      </c>
      <c r="I30" s="38" t="str">
        <f aca="false">IF(INDEX(Participants!$G$5:$G$18,Calculs!$M139,1)="","",INDEX(Participants!$G$5:$G$18,Calculs!$M139,1))</f>
        <v/>
      </c>
      <c r="J30" s="43"/>
      <c r="K30" s="27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</row>
    <row r="31" s="16" customFormat="true" ht="14.15" hidden="false" customHeight="true" outlineLevel="0" collapsed="false">
      <c r="B31" s="39"/>
      <c r="C31" s="17" t="n">
        <v>3</v>
      </c>
      <c r="D31" s="39"/>
      <c r="E31" s="37" t="str">
        <f aca="false">INDEX(Participants!$H$5:$H$18,Calculs!$B140,1)</f>
        <v/>
      </c>
      <c r="F31" s="41" t="str">
        <f aca="false">IF(INDEX(Participants!$G$5:$G$18,Calculs!L140,1)="","",INDEX(Participants!$G$5:$G$18,Calculs!$L140,1))</f>
        <v/>
      </c>
      <c r="G31" s="39"/>
      <c r="H31" s="37" t="str">
        <f aca="false">INDEX(Participants!$H$5:$H$18,Calculs!$C140,1)</f>
        <v/>
      </c>
      <c r="I31" s="41" t="str">
        <f aca="false">IF(INDEX(Participants!$G$5:$G$18,Calculs!$M140,1)="","",INDEX(Participants!$G$5:$G$18,Calculs!$M140,1))</f>
        <v/>
      </c>
      <c r="J31" s="39"/>
      <c r="K31" s="27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</row>
    <row r="32" s="16" customFormat="true" ht="14.15" hidden="false" customHeight="true" outlineLevel="0" collapsed="false">
      <c r="B32" s="40"/>
      <c r="C32" s="17" t="n">
        <v>4</v>
      </c>
      <c r="D32" s="40"/>
      <c r="E32" s="37" t="str">
        <f aca="false">INDEX(Participants!$H$5:$H$18,Calculs!$B141,1)</f>
        <v/>
      </c>
      <c r="F32" s="41" t="str">
        <f aca="false">IF(INDEX(Participants!$G$5:$G$18,Calculs!L141,1)="","",INDEX(Participants!$G$5:$G$18,Calculs!$L141,1))</f>
        <v/>
      </c>
      <c r="G32" s="40"/>
      <c r="H32" s="37" t="str">
        <f aca="false">INDEX(Participants!$H$5:$H$18,Calculs!$C141,1)</f>
        <v/>
      </c>
      <c r="I32" s="38" t="str">
        <f aca="false">IF(INDEX(Participants!$G$5:$G$18,Calculs!$M141,1)="","",INDEX(Participants!$G$5:$G$18,Calculs!$M141,1))</f>
        <v/>
      </c>
      <c r="J32" s="40"/>
      <c r="K32" s="27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</row>
    <row r="33" s="16" customFormat="true" ht="14.15" hidden="false" customHeight="true" outlineLevel="0" collapsed="false">
      <c r="B33" s="33" t="s">
        <v>9</v>
      </c>
      <c r="C33" s="33" t="s">
        <v>10</v>
      </c>
      <c r="D33" s="33"/>
      <c r="E33" s="34" t="s">
        <v>11</v>
      </c>
      <c r="F33" s="34" t="s">
        <v>6</v>
      </c>
      <c r="G33" s="33" t="s">
        <v>12</v>
      </c>
      <c r="H33" s="35" t="s">
        <v>13</v>
      </c>
      <c r="I33" s="35" t="s">
        <v>6</v>
      </c>
      <c r="J33" s="33"/>
      <c r="K33" s="33" t="s">
        <v>14</v>
      </c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</row>
    <row r="34" s="16" customFormat="true" ht="14.15" hidden="false" customHeight="true" outlineLevel="0" collapsed="false">
      <c r="B34" s="36" t="n">
        <v>23</v>
      </c>
      <c r="C34" s="17" t="n">
        <v>1</v>
      </c>
      <c r="D34" s="44"/>
      <c r="E34" s="37" t="str">
        <f aca="false">INDEX(Participants!$H$5:$H$18,Calculs!$B143,1)</f>
        <v/>
      </c>
      <c r="F34" s="38" t="str">
        <f aca="false">IF(INDEX(Participants!$G$5:$G$18,Calculs!L143,1)="","",INDEX(Participants!$G$5:$G$18,Calculs!$L143,1))</f>
        <v/>
      </c>
      <c r="G34" s="44"/>
      <c r="H34" s="37" t="str">
        <f aca="false">INDEX(Participants!$H$5:$H$18,Calculs!$C143,1)</f>
        <v/>
      </c>
      <c r="I34" s="38" t="str">
        <f aca="false">IF(INDEX(Participants!$G$5:$G$18,Calculs!$M143,1)="","",INDEX(Participants!$G$5:$G$18,Calculs!$M143,1))</f>
        <v/>
      </c>
      <c r="J34" s="44"/>
      <c r="K34" s="27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</row>
    <row r="35" s="16" customFormat="true" ht="14.15" hidden="false" customHeight="true" outlineLevel="0" collapsed="false">
      <c r="B35" s="45"/>
      <c r="C35" s="17" t="n">
        <v>2</v>
      </c>
      <c r="D35" s="43"/>
      <c r="E35" s="37" t="str">
        <f aca="false">INDEX(Participants!$H$5:$H$18,Calculs!$B144,1)</f>
        <v/>
      </c>
      <c r="F35" s="38" t="str">
        <f aca="false">IF(INDEX(Participants!$G$5:$G$18,Calculs!L144,1)="","",INDEX(Participants!$G$5:$G$18,Calculs!$L144,1))</f>
        <v/>
      </c>
      <c r="G35" s="43"/>
      <c r="H35" s="37" t="str">
        <f aca="false">INDEX(Participants!$H$5:$H$18,Calculs!$C144,1)</f>
        <v/>
      </c>
      <c r="I35" s="38" t="str">
        <f aca="false">IF(INDEX(Participants!$G$5:$G$18,Calculs!$M144,1)="","",INDEX(Participants!$G$5:$G$18,Calculs!$M144,1))</f>
        <v/>
      </c>
      <c r="J35" s="43"/>
      <c r="K35" s="27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</row>
    <row r="36" s="16" customFormat="true" ht="14.15" hidden="false" customHeight="true" outlineLevel="0" collapsed="false">
      <c r="B36" s="39"/>
      <c r="C36" s="17" t="n">
        <v>3</v>
      </c>
      <c r="D36" s="39"/>
      <c r="E36" s="37" t="str">
        <f aca="false">INDEX(Participants!$H$5:$H$18,Calculs!$B145,1)</f>
        <v/>
      </c>
      <c r="F36" s="38" t="str">
        <f aca="false">IF(INDEX(Participants!$G$5:$G$18,Calculs!L145,1)="","",INDEX(Participants!$G$5:$G$18,Calculs!$L145,1))</f>
        <v/>
      </c>
      <c r="G36" s="39"/>
      <c r="H36" s="37" t="str">
        <f aca="false">INDEX(Participants!$H$5:$H$18,Calculs!$C145,1)</f>
        <v/>
      </c>
      <c r="I36" s="38" t="str">
        <f aca="false">IF(INDEX(Participants!$G$5:$G$18,Calculs!$M145,1)="","",INDEX(Participants!$G$5:$G$18,Calculs!$M145,1))</f>
        <v/>
      </c>
      <c r="J36" s="39"/>
      <c r="K36" s="27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</row>
    <row r="37" s="16" customFormat="true" ht="14.15" hidden="false" customHeight="true" outlineLevel="0" collapsed="false">
      <c r="B37" s="40"/>
      <c r="C37" s="17" t="n">
        <v>4</v>
      </c>
      <c r="D37" s="40"/>
      <c r="E37" s="37" t="str">
        <f aca="false">INDEX(Participants!$H$5:$H$18,Calculs!$B146,1)</f>
        <v/>
      </c>
      <c r="F37" s="38" t="str">
        <f aca="false">IF(INDEX(Participants!$G$5:$G$18,Calculs!L146,1)="","",INDEX(Participants!$G$5:$G$18,Calculs!$L146,1))</f>
        <v/>
      </c>
      <c r="G37" s="40"/>
      <c r="H37" s="37" t="str">
        <f aca="false">INDEX(Participants!$H$5:$H$18,Calculs!$C146,1)</f>
        <v/>
      </c>
      <c r="I37" s="38" t="str">
        <f aca="false">IF(INDEX(Participants!$G$5:$G$18,Calculs!$M146,1)="","",INDEX(Participants!$G$5:$G$18,Calculs!$M146,1))</f>
        <v/>
      </c>
      <c r="J37" s="40"/>
      <c r="K37" s="27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</row>
    <row r="38" s="16" customFormat="true" ht="14.15" hidden="false" customHeight="true" outlineLevel="0" collapsed="false"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</row>
    <row r="39" s="16" customFormat="true" ht="14.15" hidden="false" customHeight="true" outlineLevel="0" collapsed="false">
      <c r="G39" s="46" t="n">
        <v>3</v>
      </c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</sheetData>
  <sheetProtection sheet="true" objects="true" scenarios="true" selectLockedCells="true"/>
  <mergeCells count="1">
    <mergeCell ref="B2:K2"/>
  </mergeCells>
  <dataValidations count="4">
    <dataValidation allowBlank="false" operator="equal" showDropDown="false" showErrorMessage="true" showInputMessage="false" sqref="K4 K9 K14 K19 K24 K29 K34" type="list">
      <formula1>",B,J"</formula1>
      <formula2>0</formula2>
    </dataValidation>
    <dataValidation allowBlank="false" operator="equal" showDropDown="false" showErrorMessage="true" showInputMessage="false" sqref="K5 K10 K15 K20 K25 K30 K35" type="list">
      <formula1>",B,J"</formula1>
      <formula2>0</formula2>
    </dataValidation>
    <dataValidation allowBlank="false" operator="equal" showDropDown="false" showErrorMessage="true" showInputMessage="false" sqref="K6 K11 K16 K21 K26 K31 K36" type="list">
      <formula1>",B,J"</formula1>
      <formula2>0</formula2>
    </dataValidation>
    <dataValidation allowBlank="false" operator="equal" showDropDown="false" showErrorMessage="true" showInputMessage="false" sqref="K7 K12 K17 K22 K27 K32 K37" type="list">
      <formula1>",B,J"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2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Q3" activeCellId="0" sqref="Q3"/>
    </sheetView>
  </sheetViews>
  <sheetFormatPr defaultColWidth="12.296875" defaultRowHeight="12.8" zeroHeight="false" outlineLevelRow="0" outlineLevelCol="0"/>
  <cols>
    <col collapsed="false" customWidth="true" hidden="false" outlineLevel="0" max="1" min="1" style="1" width="0.8"/>
    <col collapsed="false" customWidth="true" hidden="false" outlineLevel="0" max="2" min="2" style="1" width="21.13"/>
    <col collapsed="false" customWidth="true" hidden="false" outlineLevel="0" max="16" min="3" style="1" width="2.22"/>
    <col collapsed="false" customWidth="true" hidden="false" outlineLevel="0" max="17" min="17" style="1" width="3.24"/>
    <col collapsed="false" customWidth="true" hidden="false" outlineLevel="0" max="18" min="18" style="1" width="5.9"/>
    <col collapsed="false" customWidth="true" hidden="false" outlineLevel="0" max="19" min="19" style="1" width="5.16"/>
    <col collapsed="false" customWidth="true" hidden="false" outlineLevel="0" max="20" min="20" style="1" width="5.9"/>
    <col collapsed="false" customWidth="false" hidden="true" outlineLevel="0" max="24" min="21" style="1" width="12.29"/>
    <col collapsed="false" customWidth="true" hidden="false" outlineLevel="0" max="25" min="25" style="1" width="12.98"/>
    <col collapsed="false" customWidth="true" hidden="false" outlineLevel="0" max="26" min="26" style="1" width="1.97"/>
    <col collapsed="false" customWidth="true" hidden="false" outlineLevel="0" max="27" min="27" style="1" width="2.75"/>
    <col collapsed="false" customWidth="false" hidden="false" outlineLevel="0" max="34" min="28" style="2" width="12.29"/>
    <col collapsed="false" customWidth="false" hidden="false" outlineLevel="0" max="1025" min="35" style="1" width="12.29"/>
  </cols>
  <sheetData>
    <row r="1" s="2" customFormat="true" ht="105.95" hidden="false" customHeight="true" outlineLevel="0" collapsed="false"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23" hidden="false" customHeight="true" outlineLevel="0" collapsed="false">
      <c r="A2" s="50"/>
      <c r="B2" s="51" t="s">
        <v>17</v>
      </c>
      <c r="C2" s="52" t="str">
        <f aca="true">INDIRECT(ADDRESS(COLUMN(),2,4))</f>
        <v/>
      </c>
      <c r="D2" s="53" t="str">
        <f aca="true">INDIRECT(ADDRESS(COLUMN(),2,4))</f>
        <v/>
      </c>
      <c r="E2" s="53" t="str">
        <f aca="true">INDIRECT(ADDRESS(COLUMN(),2,4))</f>
        <v/>
      </c>
      <c r="F2" s="53" t="str">
        <f aca="true">INDIRECT(ADDRESS(COLUMN(),2,4))</f>
        <v/>
      </c>
      <c r="G2" s="53" t="str">
        <f aca="true">INDIRECT(ADDRESS(COLUMN(),2,4))</f>
        <v/>
      </c>
      <c r="H2" s="53" t="str">
        <f aca="true">INDIRECT(ADDRESS(COLUMN(),2,4))</f>
        <v/>
      </c>
      <c r="I2" s="53" t="str">
        <f aca="true">INDIRECT(ADDRESS(COLUMN(),2,4))</f>
        <v/>
      </c>
      <c r="J2" s="53" t="str">
        <f aca="true">INDIRECT(ADDRESS(COLUMN(),2,4))</f>
        <v/>
      </c>
      <c r="K2" s="53" t="str">
        <f aca="true">INDIRECT(ADDRESS(COLUMN(),2,4))</f>
        <v/>
      </c>
      <c r="L2" s="53" t="str">
        <f aca="true">INDIRECT(ADDRESS(COLUMN(),2,4))</f>
        <v/>
      </c>
      <c r="M2" s="53" t="str">
        <f aca="true">INDIRECT(ADDRESS(COLUMN(),2,4))</f>
        <v/>
      </c>
      <c r="N2" s="53" t="str">
        <f aca="true">INDIRECT(ADDRESS(COLUMN(),2,4))</f>
        <v/>
      </c>
      <c r="O2" s="53" t="str">
        <f aca="true">INDIRECT(ADDRESS(COLUMN(),2,4))</f>
        <v/>
      </c>
      <c r="P2" s="54" t="str">
        <f aca="true">INDIRECT(ADDRESS(COLUMN(),2,4))</f>
        <v/>
      </c>
      <c r="Q2" s="55" t="s">
        <v>18</v>
      </c>
      <c r="R2" s="56" t="s">
        <v>19</v>
      </c>
      <c r="S2" s="57" t="s">
        <v>20</v>
      </c>
      <c r="T2" s="58" t="s">
        <v>21</v>
      </c>
      <c r="U2" s="59"/>
      <c r="V2" s="60"/>
      <c r="W2" s="60"/>
      <c r="X2" s="60" t="s">
        <v>22</v>
      </c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17" hidden="false" customHeight="true" outlineLevel="0" collapsed="false">
      <c r="A3" s="61"/>
      <c r="B3" s="62" t="str">
        <f aca="false">Participants!$H5</f>
        <v/>
      </c>
      <c r="C3" s="63"/>
      <c r="D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3" s="6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3" s="6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3" s="6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3" s="6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3" s="6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3" s="6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3" s="65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3" s="66"/>
      <c r="R3" s="67" t="str">
        <f aca="false">IF(AND($C3="",$D3="",$E3="",$F3="",$G3="",$H3="",$I3="",$J3="",$K3="",$L3="",$M3="",$N3="",$O3="",$P3=""),"",SUM($C3:$Q3))</f>
        <v/>
      </c>
      <c r="S3" s="68" t="str">
        <f aca="false">IF($R3="","",ROUND(100*SUM($C3:$Q3)/COUNT($C3:$P3),1))</f>
        <v/>
      </c>
      <c r="T3" s="69" t="str">
        <f aca="false">IF($V$18=0,"",IF($R3="","",INDEX($W$3:$W$16,MATCH($S3,$V$3:$V$16,-1),1)))</f>
        <v/>
      </c>
      <c r="U3" s="70" t="n">
        <f aca="false">COUNTIF(Calculs!$N$34:$N$147,CONCATENATE("=",Calculs!$A3))</f>
        <v>0</v>
      </c>
      <c r="V3" s="71" t="e">
        <f aca="false">LARGE($S$3:$S$16,$W3)</f>
        <v>#VALUE!</v>
      </c>
      <c r="W3" s="71" t="n">
        <v>1</v>
      </c>
      <c r="X3" s="72" t="str">
        <f aca="false">IF(Calculs!$N$152=Calculs!$O$153,INDEX($B$3:$B$16,MATCH($W3,$T$3:$T$16,0),1),"")</f>
        <v/>
      </c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17" hidden="false" customHeight="true" outlineLevel="0" collapsed="false">
      <c r="A4" s="61"/>
      <c r="B4" s="73" t="str">
        <f aca="false">Participants!$H6</f>
        <v/>
      </c>
      <c r="C4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4" s="75"/>
      <c r="E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4" s="77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4" s="78"/>
      <c r="R4" s="79" t="str">
        <f aca="false">IF(AND($C4="",$D4="",$E4="",$F4="",$G4="",$H4="",$I4="",$J4="",$K4="",$L4="",$M4="",$N4="",$O4="",$P4=""),"",SUM($C4:$Q4))</f>
        <v/>
      </c>
      <c r="S4" s="80" t="str">
        <f aca="false">IF($R4="","",ROUND(100*SUM($C4:$Q4)/COUNT($C4:$P4),1))</f>
        <v/>
      </c>
      <c r="T4" s="81" t="str">
        <f aca="false">IF($V$18=0,"",IF($R4="","",INDEX($W$3:$W$16,MATCH($S4,$V$3:$V$16,-1),1)))</f>
        <v/>
      </c>
      <c r="U4" s="70" t="n">
        <f aca="false">COUNTIF(Calculs!$N$34:$N$147,CONCATENATE("=",Calculs!$A4))</f>
        <v>0</v>
      </c>
      <c r="V4" s="71" t="e">
        <f aca="false">LARGE($S$3:$S$16,$W4)</f>
        <v>#VALUE!</v>
      </c>
      <c r="W4" s="71" t="n">
        <v>2</v>
      </c>
      <c r="X4" s="72" t="str">
        <f aca="false">IF(Calculs!$N$152=Calculs!$O$153,INDEX($B$3:$B$16,MATCH($W4,$T$3:$T$16,0),1),"")</f>
        <v/>
      </c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17" hidden="false" customHeight="true" outlineLevel="0" collapsed="false">
      <c r="A5" s="61"/>
      <c r="B5" s="73" t="str">
        <f aca="false">Participants!$H7</f>
        <v/>
      </c>
      <c r="C5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5" s="75"/>
      <c r="F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5" s="77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5" s="78"/>
      <c r="R5" s="79" t="str">
        <f aca="false">IF(AND($C5="",$D5="",$E5="",$F5="",$G5="",$H5="",$I5="",$J5="",$K5="",$L5="",$M5="",$N5="",$O5="",$P5=""),"",SUM($C5:$Q5))</f>
        <v/>
      </c>
      <c r="S5" s="80" t="str">
        <f aca="false">IF($R5="","",ROUND(100*SUM($C5:$Q5)/COUNT($C5:$P5),1))</f>
        <v/>
      </c>
      <c r="T5" s="81" t="str">
        <f aca="false">IF($V$18=0,"",IF($R5="","",INDEX($W$3:$W$16,MATCH($S5,$V$3:$V$16,-1),1)))</f>
        <v/>
      </c>
      <c r="U5" s="70" t="n">
        <f aca="false">COUNTIF(Calculs!$N$34:$N$147,CONCATENATE("=",Calculs!$A5))</f>
        <v>0</v>
      </c>
      <c r="V5" s="71" t="e">
        <f aca="false">LARGE($S$3:$S$16,$W5)</f>
        <v>#VALUE!</v>
      </c>
      <c r="W5" s="71" t="n">
        <v>3</v>
      </c>
      <c r="X5" s="72" t="str">
        <f aca="false">IF(Calculs!$N$152=Calculs!$O$153,INDEX($B$3:$B$16,MATCH($W5,$T$3:$T$16,0),1),"")</f>
        <v/>
      </c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17" hidden="false" customHeight="true" outlineLevel="0" collapsed="false">
      <c r="A6" s="61"/>
      <c r="B6" s="73" t="str">
        <f aca="false">Participants!$H8</f>
        <v/>
      </c>
      <c r="C6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6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6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6" s="75"/>
      <c r="G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6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6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6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6" s="77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6" s="78"/>
      <c r="R6" s="79" t="str">
        <f aca="false">IF(AND($C6="",$D6="",$E6="",$F6="",$G6="",$H6="",$I6="",$J6="",$K6="",$L6="",$M6="",$N6="",$O6="",$P6=""),"",SUM($C6:$Q6))</f>
        <v/>
      </c>
      <c r="S6" s="80" t="str">
        <f aca="false">IF($R6="","",ROUND(100*SUM($C6:$Q6)/COUNT($C6:$P6),1))</f>
        <v/>
      </c>
      <c r="T6" s="81" t="str">
        <f aca="false">IF($V$18=0,"",IF($R6="","",INDEX($W$3:$W$16,MATCH($S6,$V$3:$V$16,-1),1)))</f>
        <v/>
      </c>
      <c r="U6" s="70" t="n">
        <f aca="false">COUNTIF(Calculs!$N$34:$N$147,CONCATENATE("=",Calculs!$A6))</f>
        <v>0</v>
      </c>
      <c r="V6" s="71" t="e">
        <f aca="false">LARGE($S$3:$S$16,$W6)</f>
        <v>#VALUE!</v>
      </c>
      <c r="W6" s="71" t="n">
        <v>4</v>
      </c>
      <c r="X6" s="72" t="str">
        <f aca="false">IF(Calculs!$N$152=Calculs!$O$153,INDEX($B$3:$B$16,MATCH($W6,$T$3:$T$16,0),1),"")</f>
        <v/>
      </c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17" hidden="false" customHeight="true" outlineLevel="0" collapsed="false">
      <c r="A7" s="61"/>
      <c r="B7" s="73" t="str">
        <f aca="false">Participants!$H9</f>
        <v/>
      </c>
      <c r="C7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7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7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7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7" s="75"/>
      <c r="H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7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7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7" s="77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7" s="78"/>
      <c r="R7" s="79" t="str">
        <f aca="false">IF(AND($C7="",$D7="",$E7="",$F7="",$G7="",$H7="",$I7="",$J7="",$K7="",$L7="",$M7="",$N7="",$O7="",$P7=""),"",SUM($C7:$Q7))</f>
        <v/>
      </c>
      <c r="S7" s="80" t="str">
        <f aca="false">IF($R7="","",ROUND(100*SUM($C7:$Q7)/COUNT($C7:$P7),1))</f>
        <v/>
      </c>
      <c r="T7" s="81" t="str">
        <f aca="false">IF($V$18=0,"",IF($R7="","",INDEX($W$3:$W$16,MATCH($S7,$V$3:$V$16,-1),1)))</f>
        <v/>
      </c>
      <c r="U7" s="70" t="n">
        <f aca="false">COUNTIF(Calculs!$N$34:$N$147,CONCATENATE("=",Calculs!$A7))</f>
        <v>0</v>
      </c>
      <c r="V7" s="71" t="e">
        <f aca="false">LARGE($S$3:$S$16,$W7)</f>
        <v>#VALUE!</v>
      </c>
      <c r="W7" s="71" t="n">
        <v>5</v>
      </c>
      <c r="X7" s="72" t="str">
        <f aca="false">IF(Calculs!$N$152=Calculs!$O$153,INDEX($B$3:$B$16,MATCH($W7,$T$3:$T$16,0),1),"")</f>
        <v/>
      </c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17" hidden="false" customHeight="true" outlineLevel="0" collapsed="false">
      <c r="A8" s="61"/>
      <c r="B8" s="73" t="str">
        <f aca="false">Participants!$H10</f>
        <v/>
      </c>
      <c r="C8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8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8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8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8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8" s="75"/>
      <c r="I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J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8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8" s="77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Q8" s="78"/>
      <c r="R8" s="79" t="str">
        <f aca="false">IF(AND($C8="",$D8="",$E8="",$F8="",$G8="",$H8="",$I8="",$J8="",$K8="",$L8="",$M8="",$N8="",$O8="",$P8=""),"",SUM($C8:$Q8))</f>
        <v/>
      </c>
      <c r="S8" s="80" t="str">
        <f aca="false">IF($R8="","",ROUND(100*SUM($C8:$Q8)/COUNT($C8:$P8),1))</f>
        <v/>
      </c>
      <c r="T8" s="81" t="str">
        <f aca="false">IF($V$18=0,"",IF($R8="","",INDEX($W$3:$W$16,MATCH($S8,$V$3:$V$16,-1),1)))</f>
        <v/>
      </c>
      <c r="U8" s="70" t="n">
        <f aca="false">COUNTIF(Calculs!$N$34:$N$147,CONCATENATE("=",Calculs!$A8))</f>
        <v>0</v>
      </c>
      <c r="V8" s="71" t="e">
        <f aca="false">LARGE($S$3:$S$16,$W8)</f>
        <v>#VALUE!</v>
      </c>
      <c r="W8" s="71" t="n">
        <v>6</v>
      </c>
      <c r="X8" s="72" t="str">
        <f aca="false">IF(Calculs!$N$152=Calculs!$O$153,INDEX($B$3:$B$16,MATCH($W8,$T$3:$T$16,0),1),"")</f>
        <v/>
      </c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17" hidden="false" customHeight="true" outlineLevel="0" collapsed="false">
      <c r="A9" s="61"/>
      <c r="B9" s="73" t="str">
        <f aca="false">Participants!$H11</f>
        <v/>
      </c>
      <c r="C9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9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9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9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9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9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9" s="75"/>
      <c r="J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K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9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9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9" s="78"/>
      <c r="R9" s="79" t="str">
        <f aca="false">IF(AND($C9="",$D9="",$E9="",$F9="",$G9="",$H9="",$I9="",$J9="",$K9="",$L9="",$M9="",$N9="",$O9="",$P9=""),"",SUM($C9:$Q9))</f>
        <v/>
      </c>
      <c r="S9" s="80" t="str">
        <f aca="false">IF($R9="","",ROUND(100*SUM($C9:$Q9)/COUNT($C9:$P9),1))</f>
        <v/>
      </c>
      <c r="T9" s="81" t="str">
        <f aca="false">IF($V$18=0,"",IF($R9="","",INDEX($W$3:$W$16,MATCH($S9,$V$3:$V$16,-1),1)))</f>
        <v/>
      </c>
      <c r="U9" s="70" t="n">
        <f aca="false">COUNTIF(Calculs!$N$34:$N$147,CONCATENATE("=",Calculs!$A9))</f>
        <v>0</v>
      </c>
      <c r="V9" s="71" t="e">
        <f aca="false">LARGE($S$3:$S$16,$W9)</f>
        <v>#VALUE!</v>
      </c>
      <c r="W9" s="71" t="n">
        <v>7</v>
      </c>
      <c r="X9" s="72" t="str">
        <f aca="false">IF(Calculs!$N$152=Calculs!$O$153,INDEX($B$3:$B$16,MATCH($W9,$T$3:$T$16,0),1),"")</f>
        <v/>
      </c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17" hidden="false" customHeight="true" outlineLevel="0" collapsed="false">
      <c r="A10" s="61"/>
      <c r="B10" s="73" t="str">
        <f aca="false">Participants!$H12</f>
        <v/>
      </c>
      <c r="C10" s="7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D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0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0" s="75"/>
      <c r="K10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L10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10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10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10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10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0" s="78"/>
      <c r="R10" s="79" t="str">
        <f aca="false">IF(AND($C10="",$D10="",$E10="",$F10="",$G10="",$H10="",$I10="",$J10="",$K10="",$L10="",$M10="",$N10="",$O10="",$P10=""),"",SUM($C10:$Q10))</f>
        <v/>
      </c>
      <c r="S10" s="80" t="str">
        <f aca="false">IF($R10="","",ROUND(100*SUM($C10:$Q10)/COUNT($C10:$P10),1))</f>
        <v/>
      </c>
      <c r="T10" s="81" t="str">
        <f aca="false">IF($V$18=0,"",IF($R10="","",INDEX($W$3:$W$16,MATCH($S10,$V$3:$V$16,-1),1)))</f>
        <v/>
      </c>
      <c r="U10" s="70" t="n">
        <f aca="false">COUNTIF(Calculs!$N$34:$N$147,CONCATENATE("=",Calculs!$A10))</f>
        <v>0</v>
      </c>
      <c r="V10" s="71" t="e">
        <f aca="false">LARGE($S$3:$S$16,$W10)</f>
        <v>#VALUE!</v>
      </c>
      <c r="W10" s="71" t="n">
        <v>8</v>
      </c>
      <c r="X10" s="72" t="str">
        <f aca="false">IF(Calculs!$N$152=Calculs!$O$153,INDEX($B$3:$B$16,MATCH($W10,$T$3:$T$16,0),1),"")</f>
        <v/>
      </c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17" hidden="false" customHeight="true" outlineLevel="0" collapsed="false">
      <c r="A11" s="61"/>
      <c r="B11" s="73" t="str">
        <f aca="false">Participants!$H13</f>
        <v/>
      </c>
      <c r="C11" s="7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E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1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1" s="75"/>
      <c r="L11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M11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11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11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11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1" s="78"/>
      <c r="R11" s="79" t="str">
        <f aca="false">IF(AND($C11="",$D11="",$E11="",$F11="",$G11="",$H11="",$I11="",$J11="",$K11="",$L11="",$M11="",$N11="",$O11="",$P11=""),"",SUM($C11:$Q11))</f>
        <v/>
      </c>
      <c r="S11" s="80" t="str">
        <f aca="false">IF($R11="","",ROUND(100*SUM($C11:$Q11)/COUNT($C11:$P11),1))</f>
        <v/>
      </c>
      <c r="T11" s="81" t="str">
        <f aca="false">IF($V$18=0,"",IF($R11="","",INDEX($W$3:$W$16,MATCH($S11,$V$3:$V$16,-1),1)))</f>
        <v/>
      </c>
      <c r="U11" s="70" t="n">
        <f aca="false">COUNTIF(Calculs!$N$34:$N$147,CONCATENATE("=",Calculs!$A11))</f>
        <v>0</v>
      </c>
      <c r="V11" s="71" t="e">
        <f aca="false">LARGE($S$3:$S$16,$W11)</f>
        <v>#VALUE!</v>
      </c>
      <c r="W11" s="71" t="n">
        <v>9</v>
      </c>
      <c r="X11" s="72" t="str">
        <f aca="false">IF(Calculs!$N$152=Calculs!$O$153,INDEX($B$3:$B$16,MATCH($W11,$T$3:$T$16,0),1),"")</f>
        <v/>
      </c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17" hidden="false" customHeight="true" outlineLevel="0" collapsed="false">
      <c r="A12" s="61"/>
      <c r="B12" s="73" t="str">
        <f aca="false">Participants!$H14</f>
        <v/>
      </c>
      <c r="C12" s="7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2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F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2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12" s="75"/>
      <c r="M12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N12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12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12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2" s="78"/>
      <c r="R12" s="79" t="str">
        <f aca="false">IF(AND($C12="",$D12="",$E12="",$F12="",$G12="",$H12="",$I12="",$J12="",$K12="",$L12="",$M12="",$N12="",$O12="",$P12=""),"",SUM($C12:$Q12))</f>
        <v/>
      </c>
      <c r="S12" s="80" t="str">
        <f aca="false">IF($R12="","",ROUND(100*SUM($C12:$Q12)/COUNT($C12:$P12),1))</f>
        <v/>
      </c>
      <c r="T12" s="81" t="str">
        <f aca="false">IF($V$18=0,"",IF($R12="","",INDEX($W$3:$W$16,MATCH($S12,$V$3:$V$16,-1),1)))</f>
        <v/>
      </c>
      <c r="U12" s="70" t="n">
        <f aca="false">COUNTIF(Calculs!$N$34:$N$147,CONCATENATE("=",Calculs!$A12))</f>
        <v>0</v>
      </c>
      <c r="V12" s="71" t="e">
        <f aca="false">LARGE($S$3:$S$16,$W12)</f>
        <v>#VALUE!</v>
      </c>
      <c r="W12" s="71" t="n">
        <v>10</v>
      </c>
      <c r="X12" s="72" t="str">
        <f aca="false">IF(Calculs!$N$152=Calculs!$O$153,INDEX($B$3:$B$16,MATCH($W12,$T$3:$T$16,0),1),"")</f>
        <v/>
      </c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17" hidden="false" customHeight="true" outlineLevel="0" collapsed="false">
      <c r="A13" s="61"/>
      <c r="B13" s="73" t="str">
        <f aca="false">Participants!$H15</f>
        <v/>
      </c>
      <c r="C13" s="7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3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13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G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13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13" s="75"/>
      <c r="N13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O13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13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3" s="78"/>
      <c r="R13" s="79" t="str">
        <f aca="false">IF(AND($C13="",$D13="",$E13="",$F13="",$G13="",$H13="",$I13="",$J13="",$K13="",$L13="",$M13="",$N13="",$O13="",$P13=""),"",SUM($C13:$Q13))</f>
        <v/>
      </c>
      <c r="S13" s="80" t="str">
        <f aca="false">IF($R13="","",ROUND(100*SUM($C13:$Q13)/COUNT($C13:$P13),1))</f>
        <v/>
      </c>
      <c r="T13" s="81" t="str">
        <f aca="false">IF($V$18=0,"",IF($R13="","",INDEX($W$3:$W$16,MATCH($S13,$V$3:$V$16,-1),1)))</f>
        <v/>
      </c>
      <c r="U13" s="70" t="n">
        <f aca="false">COUNTIF(Calculs!$N$34:$N$147,CONCATENATE("=",Calculs!$A13))</f>
        <v>0</v>
      </c>
      <c r="V13" s="71" t="e">
        <f aca="false">LARGE($S$3:$S$16,$W13)</f>
        <v>#VALUE!</v>
      </c>
      <c r="W13" s="71" t="n">
        <v>11</v>
      </c>
      <c r="X13" s="72" t="str">
        <f aca="false">IF(Calculs!$N$152=Calculs!$O$153,INDEX($B$3:$B$16,MATCH($W13,$T$3:$T$16,0),1),"")</f>
        <v/>
      </c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17" hidden="false" customHeight="true" outlineLevel="0" collapsed="false">
      <c r="A14" s="61"/>
      <c r="B14" s="73" t="str">
        <f aca="false">Participants!$H16</f>
        <v/>
      </c>
      <c r="C14" s="7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1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1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H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14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14" s="75"/>
      <c r="O14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P14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4" s="78"/>
      <c r="R14" s="79" t="str">
        <f aca="false">IF(AND($C14="",$D14="",$E14="",$F14="",$G14="",$H14="",$I14="",$J14="",$K14="",$L14="",$M14="",$N14="",$O14="",$P14=""),"",SUM($C14:$Q14))</f>
        <v/>
      </c>
      <c r="S14" s="80" t="str">
        <f aca="false">IF($R14="","",ROUND(100*SUM($C14:$Q14)/COUNT($C14:$P14),1))</f>
        <v/>
      </c>
      <c r="T14" s="81" t="str">
        <f aca="false">IF($V$18=0,"",IF($R14="","",INDEX($W$3:$W$16,MATCH($S14,$V$3:$V$16,-1),1)))</f>
        <v/>
      </c>
      <c r="U14" s="70" t="n">
        <f aca="false">COUNTIF(Calculs!$N$34:$N$147,CONCATENATE("=",Calculs!$A14))</f>
        <v>0</v>
      </c>
      <c r="V14" s="71" t="e">
        <f aca="false">LARGE($S$3:$S$16,$W14)</f>
        <v>#VALUE!</v>
      </c>
      <c r="W14" s="71" t="n">
        <v>12</v>
      </c>
      <c r="X14" s="72" t="str">
        <f aca="false">IF(Calculs!$N$152=Calculs!$O$153,INDEX($B$3:$B$16,MATCH($W14,$T$3:$T$16,0),1),"")</f>
        <v/>
      </c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17" hidden="false" customHeight="true" outlineLevel="0" collapsed="false">
      <c r="A15" s="61"/>
      <c r="B15" s="73" t="str">
        <f aca="false">Participants!$H17</f>
        <v/>
      </c>
      <c r="C15" s="7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1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1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15" s="76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I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15" s="76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15" s="75"/>
      <c r="P15" s="77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Q15" s="78"/>
      <c r="R15" s="79" t="str">
        <f aca="false">IF(AND($C15="",$D15="",$E15="",$F15="",$G15="",$H15="",$I15="",$J15="",$K15="",$L15="",$M15="",$N15="",$O15="",$P15=""),"",SUM($C15:$Q15))</f>
        <v/>
      </c>
      <c r="S15" s="80" t="str">
        <f aca="false">IF($R15="","",ROUND(100*SUM($C15:$Q15)/COUNT($C15:$P15),1))</f>
        <v/>
      </c>
      <c r="T15" s="81" t="str">
        <f aca="false">IF($V$18=0,"",IF($R15="","",INDEX($W$3:$W$16,MATCH($S15,$V$3:$V$16,-1),1)))</f>
        <v/>
      </c>
      <c r="U15" s="70" t="n">
        <f aca="false">COUNTIF(Calculs!$N$34:$N$147,CONCATENATE("=",Calculs!$A15))</f>
        <v>0</v>
      </c>
      <c r="V15" s="71" t="e">
        <f aca="false">LARGE($S$3:$S$16,$W15)</f>
        <v>#VALUE!</v>
      </c>
      <c r="W15" s="71" t="n">
        <v>13</v>
      </c>
      <c r="X15" s="72" t="str">
        <f aca="false">IF(Calculs!$N$152=Calculs!$O$153,INDEX($B$3:$B$16,MATCH($W15,$T$3:$T$16,0),1),"")</f>
        <v/>
      </c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17" hidden="false" customHeight="true" outlineLevel="0" collapsed="false">
      <c r="A16" s="61"/>
      <c r="B16" s="82" t="str">
        <f aca="false">Participants!$H18</f>
        <v/>
      </c>
      <c r="C16" s="83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D16" s="8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E16" s="8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F16" s="8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G16" s="8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H16" s="84" t="str">
        <f aca="false">IF(INDEX(Calculs!$N$34:$N$147,MATCH(CONCATENATE(CHOOSE(ROW()-1,"A","B","C","D","E","F","G","H","I","J","K","L","M","N","O","P"),COLUMN()," ",CHOOSE(COLUMN()-1,"A","B","C","D","E","F","G","H","I","J","K","L","M","N","O","P"),ROW()),Calculs!$R$34:$R$147,0),1)="","",IF(INDEX(Calculs!$N$34:$N$147,MATCH(CONCATENATE(CHOOSE(ROW()-1,"A","B","C","D","E","F","G","H","I","J","K","L","M","N","O","P"),COLUMN()," ",CHOOSE(COLUMN()-1,"A","B","C","D","E","F","G","H","I","J","K","L","M","N","O","P"),ROW()),Calculs!$R$34:$R$147,0),1)=(ROW()-2),1,0))</f>
        <v/>
      </c>
      <c r="I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J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K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L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M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N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O16" s="84" t="str">
        <f aca="false">IF(INDEX(Calculs!$N$34:$N$147,MATCH(CONCATENATE(CHOOSE(COLUMN()-1,"A","B","C","D","E","F","G","H","I","J","K","L","M","N","O","P"),ROW()," ",CHOOSE(ROW()-1,"A","B","C","D","E","F","G","H","I","J","K","L","M","N","O","P"),COLUMN()),Calculs!$R$34:$R$147,0),1)="","",IF(INDEX(Calculs!$N$34:$N$147,MATCH(CONCATENATE(CHOOSE(COLUMN()-1,"A","B","C","D","E","F","G","H","I","J","K","L","M","N","O","P"),ROW()," ",CHOOSE(ROW()-1,"A","B","C","D","E","F","G","H","I","J","K","L","M","N","O","P"),COLUMN()),Calculs!$R$34:$R$147,0),1)=(ROW()-2),1,0))</f>
        <v/>
      </c>
      <c r="P16" s="85"/>
      <c r="Q16" s="86"/>
      <c r="R16" s="87" t="str">
        <f aca="false">IF(AND($C16="",$D16="",$E16="",$F16="",$G16="",$H16="",$I16="",$J16="",$K16="",$L16="",$M16="",$N16="",$O16="",$P16=""),"",SUM($C16:$Q16))</f>
        <v/>
      </c>
      <c r="S16" s="88" t="str">
        <f aca="false">IF($R16="","",ROUND(100*SUM($C16:$Q16)/COUNT($C16:$P16),1))</f>
        <v/>
      </c>
      <c r="T16" s="89" t="str">
        <f aca="false">IF($V$18=0,"",IF($R16="","",INDEX($W$3:$W$16,MATCH($S16,$V$3:$V$16,-1),1)))</f>
        <v/>
      </c>
      <c r="U16" s="70" t="n">
        <f aca="false">COUNTIF(Calculs!$N$34:$N$147,CONCATENATE("=",Calculs!$A16))</f>
        <v>0</v>
      </c>
      <c r="V16" s="71" t="e">
        <f aca="false">LARGE($S$3:$S$16,$W16)</f>
        <v>#VALUE!</v>
      </c>
      <c r="W16" s="71" t="n">
        <v>14</v>
      </c>
      <c r="X16" s="72" t="str">
        <f aca="false">IF(Calculs!$N$152=Calculs!$O$153,INDEX($B$3:$B$16,MATCH($W16,$T$3:$T$16,0),1),"")</f>
        <v/>
      </c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17.1" hidden="false" customHeight="true" outlineLevel="0" collapsed="false">
      <c r="B17" s="90" t="str">
        <f aca="false">CONCATENATE("Résultat ",IF(Calculs!$N$152=Calculs!$O$153,"définitif","provisoire")," après ",Calculs!$N$152,IF(Calculs!$N$152&gt;1," matchs "," match "),"/",Calculs!$O$153)</f>
        <v>Résultat provisoire après 0 match /91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  <c r="T17" s="92"/>
      <c r="U17" s="93"/>
      <c r="V17" s="71"/>
      <c r="W17" s="71"/>
      <c r="X17" s="72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28.35" hidden="true" customHeight="true" outlineLevel="0" collapsed="false">
      <c r="A18" s="94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71" t="n">
        <f aca="false">COUNT($V$3:$V$16)</f>
        <v>0</v>
      </c>
      <c r="W18" s="71"/>
      <c r="X18" s="72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2.8" hidden="false" customHeight="false" outlineLevel="0" collapsed="false"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2.8" hidden="false" customHeight="false" outlineLevel="0" collapsed="false"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2.8" hidden="false" customHeight="false" outlineLevel="0" collapsed="false"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2" customFormat="true" ht="12.8" hidden="false" customHeight="false" outlineLevel="0" collapsed="false"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2" customFormat="true" ht="12.8" hidden="false" customHeight="false" outlineLevel="0" collapsed="false"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="2" customFormat="true" ht="12.8" hidden="false" customHeight="false" outlineLevel="0" collapsed="false"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="2" customFormat="true" ht="12.8" hidden="false" customHeight="false" outlineLevel="0" collapsed="false"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</sheetData>
  <sheetProtection sheet="true" objects="true" scenarios="true" selectLockedCells="true"/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2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22" activeCellId="0" sqref="B22"/>
    </sheetView>
  </sheetViews>
  <sheetFormatPr defaultColWidth="12.296875"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false" hidden="false" outlineLevel="0" max="1025" min="7" style="1" width="12.29"/>
  </cols>
  <sheetData>
    <row r="1" s="2" customFormat="true" ht="168.35" hidden="false" customHeight="true" outlineLevel="0" collapsed="false"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2" customFormat="true" ht="15.95" hidden="false" customHeight="true" outlineLevel="0" collapsed="false">
      <c r="B2" s="98" t="s">
        <v>22</v>
      </c>
      <c r="C2" s="98"/>
      <c r="D2" s="98"/>
      <c r="E2" s="98"/>
      <c r="F2" s="98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="2" customFormat="true" ht="21" hidden="false" customHeight="true" outlineLevel="0" collapsed="false">
      <c r="B3" s="13" t="s">
        <v>23</v>
      </c>
      <c r="C3" s="13"/>
      <c r="D3" s="13" t="s">
        <v>5</v>
      </c>
      <c r="E3" s="13"/>
      <c r="F3" s="13" t="s">
        <v>24</v>
      </c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="2" customFormat="true" ht="21" hidden="false" customHeight="true" outlineLevel="0" collapsed="false">
      <c r="B4" s="99" t="n">
        <v>1</v>
      </c>
      <c r="C4" s="100"/>
      <c r="D4" s="101" t="str">
        <f aca="false">IF(ISERROR(Résultats!$X3),"",IF(Résultats!$X3="","",Résultats!$X3))</f>
        <v/>
      </c>
      <c r="E4" s="100"/>
      <c r="F4" s="99" t="str">
        <f aca="false">IF($D4="","",INDEX(Résultats!$R$3:$R$16,MATCH(Résultats!$W3,Résultats!$T$3:$T$16,0),1))</f>
        <v/>
      </c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="2" customFormat="true" ht="21" hidden="false" customHeight="true" outlineLevel="0" collapsed="false">
      <c r="B5" s="99" t="n">
        <v>2</v>
      </c>
      <c r="C5" s="102"/>
      <c r="D5" s="101" t="str">
        <f aca="false">IF(ISERROR(Résultats!$X4),"",IF(Résultats!$X4="","",Résultats!$X4))</f>
        <v/>
      </c>
      <c r="E5" s="102"/>
      <c r="F5" s="99" t="str">
        <f aca="false">IF($D5="","",INDEX(Résultats!$R$3:$R$16,MATCH(Résultats!$W4,Résultats!$T$3:$T$16,0),1))</f>
        <v/>
      </c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="2" customFormat="true" ht="21" hidden="false" customHeight="true" outlineLevel="0" collapsed="false">
      <c r="B6" s="99" t="n">
        <v>3</v>
      </c>
      <c r="C6" s="102"/>
      <c r="D6" s="101" t="str">
        <f aca="false">IF(ISERROR(Résultats!$X5),"",IF(Résultats!$X5="","",Résultats!$X5))</f>
        <v/>
      </c>
      <c r="E6" s="102"/>
      <c r="F6" s="99" t="str">
        <f aca="false">IF($D6="","",INDEX(Résultats!$R$3:$R$16,MATCH(Résultats!$W5,Résultats!$T$3:$T$16,0),1))</f>
        <v/>
      </c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="2" customFormat="true" ht="21" hidden="false" customHeight="true" outlineLevel="0" collapsed="false">
      <c r="B7" s="99" t="n">
        <v>4</v>
      </c>
      <c r="C7" s="102"/>
      <c r="D7" s="101" t="str">
        <f aca="false">IF(ISERROR(Résultats!$X6),"",IF(Résultats!$X6="","",Résultats!$X6))</f>
        <v/>
      </c>
      <c r="E7" s="102"/>
      <c r="F7" s="99" t="str">
        <f aca="false">IF($D7="","",INDEX(Résultats!$R$3:$R$16,MATCH(Résultats!$W6,Résultats!$T$3:$T$16,0),1))</f>
        <v/>
      </c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="2" customFormat="true" ht="21" hidden="false" customHeight="true" outlineLevel="0" collapsed="false">
      <c r="B8" s="99" t="n">
        <v>5</v>
      </c>
      <c r="C8" s="102"/>
      <c r="D8" s="101" t="str">
        <f aca="false">IF(ISERROR(Résultats!$X7),"",IF(Résultats!$X7="","",Résultats!$X7))</f>
        <v/>
      </c>
      <c r="E8" s="102"/>
      <c r="F8" s="99" t="str">
        <f aca="false">IF($D8="","",INDEX(Résultats!$R$3:$R$16,MATCH(Résultats!$W7,Résultats!$T$3:$T$16,0),1))</f>
        <v/>
      </c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="2" customFormat="true" ht="21" hidden="false" customHeight="true" outlineLevel="0" collapsed="false">
      <c r="B9" s="99" t="n">
        <v>6</v>
      </c>
      <c r="C9" s="102"/>
      <c r="D9" s="101" t="str">
        <f aca="false">IF(ISERROR(Résultats!$X8),"",IF(Résultats!$X8="","",Résultats!$X8))</f>
        <v/>
      </c>
      <c r="E9" s="102"/>
      <c r="F9" s="99" t="str">
        <f aca="false">IF($D9="","",INDEX(Résultats!$R$3:$R$16,MATCH(Résultats!$W8,Résultats!$T$3:$T$16,0),1))</f>
        <v/>
      </c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="2" customFormat="true" ht="21" hidden="false" customHeight="true" outlineLevel="0" collapsed="false">
      <c r="B10" s="99" t="n">
        <v>7</v>
      </c>
      <c r="C10" s="102"/>
      <c r="D10" s="101" t="str">
        <f aca="false">IF(ISERROR(Résultats!$X9),"",IF(Résultats!$X9="","",Résultats!$X9))</f>
        <v/>
      </c>
      <c r="E10" s="102"/>
      <c r="F10" s="99" t="str">
        <f aca="false">IF($D10="","",INDEX(Résultats!$R$3:$R$16,MATCH(Résultats!$W9,Résultats!$T$3:$T$16,0),1))</f>
        <v/>
      </c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="2" customFormat="true" ht="21" hidden="false" customHeight="true" outlineLevel="0" collapsed="false">
      <c r="B11" s="99" t="n">
        <v>8</v>
      </c>
      <c r="C11" s="102"/>
      <c r="D11" s="101" t="str">
        <f aca="false">IF(ISERROR(Résultats!$X10),"",IF(Résultats!$X10="","",Résultats!$X10))</f>
        <v/>
      </c>
      <c r="E11" s="102"/>
      <c r="F11" s="99" t="str">
        <f aca="false">IF($D11="","",INDEX(Résultats!$R$3:$R$16,MATCH(Résultats!$W10,Résultats!$T$3:$T$16,0),1))</f>
        <v/>
      </c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="2" customFormat="true" ht="21" hidden="false" customHeight="true" outlineLevel="0" collapsed="false">
      <c r="B12" s="99" t="n">
        <v>9</v>
      </c>
      <c r="C12" s="102"/>
      <c r="D12" s="101" t="str">
        <f aca="false">IF(ISERROR(Résultats!$X11),"",IF(Résultats!$X11="","",Résultats!$X11))</f>
        <v/>
      </c>
      <c r="E12" s="102"/>
      <c r="F12" s="99" t="str">
        <f aca="false">IF($D12="","",INDEX(Résultats!$R$3:$R$16,MATCH(Résultats!$W11,Résultats!$T$3:$T$16,0),1))</f>
        <v/>
      </c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2" customFormat="true" ht="21" hidden="false" customHeight="true" outlineLevel="0" collapsed="false">
      <c r="B13" s="99" t="n">
        <v>10</v>
      </c>
      <c r="C13" s="102"/>
      <c r="D13" s="101" t="str">
        <f aca="false">IF(ISERROR(Résultats!$X12),"",IF(Résultats!$X12="","",Résultats!$X12))</f>
        <v/>
      </c>
      <c r="E13" s="102"/>
      <c r="F13" s="99" t="str">
        <f aca="false">IF($D13="","",INDEX(Résultats!$R$3:$R$16,MATCH(Résultats!$W12,Résultats!$T$3:$T$16,0),1))</f>
        <v/>
      </c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="2" customFormat="true" ht="21" hidden="false" customHeight="true" outlineLevel="0" collapsed="false">
      <c r="B14" s="99" t="n">
        <v>11</v>
      </c>
      <c r="C14" s="102"/>
      <c r="D14" s="101" t="str">
        <f aca="false">IF(ISERROR(Résultats!$X13),"",IF(Résultats!$X13="","",Résultats!$X13))</f>
        <v/>
      </c>
      <c r="E14" s="102"/>
      <c r="F14" s="99" t="str">
        <f aca="false">IF($D14="","",INDEX(Résultats!$R$3:$R$16,MATCH(Résultats!$W13,Résultats!$T$3:$T$16,0),1))</f>
        <v/>
      </c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="2" customFormat="true" ht="21" hidden="false" customHeight="true" outlineLevel="0" collapsed="false">
      <c r="B15" s="99" t="n">
        <v>12</v>
      </c>
      <c r="C15" s="102"/>
      <c r="D15" s="101" t="str">
        <f aca="false">IF(ISERROR(Résultats!$X14),"",IF(Résultats!$X14="","",Résultats!$X14))</f>
        <v/>
      </c>
      <c r="E15" s="102"/>
      <c r="F15" s="99" t="str">
        <f aca="false">IF($D15="","",INDEX(Résultats!$R$3:$R$16,MATCH(Résultats!$W14,Résultats!$T$3:$T$16,0),1))</f>
        <v/>
      </c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="2" customFormat="true" ht="21" hidden="false" customHeight="true" outlineLevel="0" collapsed="false">
      <c r="B16" s="99" t="n">
        <v>13</v>
      </c>
      <c r="C16" s="102"/>
      <c r="D16" s="101" t="str">
        <f aca="false">IF(ISERROR(Résultats!$X15),"",IF(Résultats!$X15="","",Résultats!$X15))</f>
        <v/>
      </c>
      <c r="E16" s="102"/>
      <c r="F16" s="99" t="str">
        <f aca="false">IF($D16="","",INDEX(Résultats!$R$3:$R$16,MATCH(Résultats!$W15,Résultats!$T$3:$T$16,0),1))</f>
        <v/>
      </c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="2" customFormat="true" ht="21" hidden="false" customHeight="true" outlineLevel="0" collapsed="false">
      <c r="B17" s="99" t="n">
        <v>14</v>
      </c>
      <c r="C17" s="103"/>
      <c r="D17" s="101" t="str">
        <f aca="false">IF(ISERROR(Résultats!$X16),"",IF(Résultats!$X16="","",Résultats!$X16))</f>
        <v/>
      </c>
      <c r="E17" s="103"/>
      <c r="F17" s="99" t="str">
        <f aca="false">IF($D17="","",INDEX(Résultats!$R$3:$R$16,MATCH(Résultats!$W16,Résultats!$T$3:$T$16,0),1))</f>
        <v/>
      </c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="2" customFormat="true" ht="12.8" hidden="false" customHeight="false" outlineLevel="0" collapsed="false"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="2" customFormat="true" ht="12.8" hidden="false" customHeight="false" outlineLevel="0" collapsed="false"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="2" customFormat="true" ht="12.8" hidden="false" customHeight="false" outlineLevel="0" collapsed="false"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="2" customFormat="true" ht="15" hidden="false" customHeight="true" outlineLevel="0" collapsed="false"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="106" customFormat="true" ht="15" hidden="false" customHeight="true" outlineLevel="0" collapsed="false">
      <c r="A22" s="104" t="s">
        <v>25</v>
      </c>
      <c r="B22" s="105"/>
      <c r="E22" s="107" t="s">
        <v>26</v>
      </c>
      <c r="AAA22" s="108"/>
      <c r="AAB22" s="108"/>
      <c r="AAC22" s="108"/>
      <c r="AAD22" s="108"/>
      <c r="AAE22" s="108"/>
      <c r="AAF22" s="108"/>
      <c r="AAG22" s="108"/>
      <c r="AAH22" s="108"/>
      <c r="AAI22" s="108"/>
      <c r="AAJ22" s="108"/>
      <c r="AAK22" s="108"/>
      <c r="AAL22" s="108"/>
      <c r="AAM22" s="108"/>
      <c r="AAN22" s="108"/>
      <c r="AAO22" s="108"/>
      <c r="AAP22" s="108"/>
      <c r="AAQ22" s="108"/>
      <c r="AAR22" s="108"/>
      <c r="AAS22" s="108"/>
      <c r="AAT22" s="108"/>
      <c r="AAU22" s="108"/>
      <c r="AAV22" s="108"/>
      <c r="AAW22" s="108"/>
      <c r="AAX22" s="108"/>
      <c r="AAY22" s="108"/>
      <c r="AAZ22" s="108"/>
      <c r="ABA22" s="108"/>
      <c r="ABB22" s="108"/>
      <c r="ABC22" s="108"/>
      <c r="ABD22" s="108"/>
      <c r="ABE22" s="108"/>
      <c r="ABF22" s="108"/>
      <c r="ABG22" s="108"/>
      <c r="ABH22" s="108"/>
      <c r="ABI22" s="108"/>
      <c r="ABJ22" s="108"/>
      <c r="ABK22" s="108"/>
      <c r="ABL22" s="108"/>
      <c r="ABM22" s="108"/>
      <c r="ABN22" s="108"/>
      <c r="ABO22" s="108"/>
      <c r="ABP22" s="108"/>
      <c r="ABQ22" s="108"/>
      <c r="ABR22" s="108"/>
      <c r="ABS22" s="108"/>
      <c r="ABT22" s="108"/>
      <c r="ABU22" s="108"/>
      <c r="ABV22" s="108"/>
      <c r="ABW22" s="108"/>
      <c r="ABX22" s="108"/>
      <c r="ABY22" s="108"/>
      <c r="ABZ22" s="108"/>
      <c r="ACA22" s="108"/>
      <c r="ACB22" s="108"/>
      <c r="ACC22" s="108"/>
      <c r="ACD22" s="108"/>
      <c r="ACE22" s="108"/>
      <c r="ACF22" s="108"/>
      <c r="ACG22" s="108"/>
      <c r="ACH22" s="108"/>
      <c r="ACI22" s="108"/>
      <c r="ACJ22" s="108"/>
      <c r="ACK22" s="108"/>
      <c r="ACL22" s="108"/>
      <c r="ACM22" s="108"/>
      <c r="ACN22" s="108"/>
      <c r="ACO22" s="108"/>
      <c r="ACP22" s="108"/>
      <c r="ACQ22" s="108"/>
      <c r="ACR22" s="108"/>
      <c r="ACS22" s="108"/>
      <c r="ACT22" s="108"/>
      <c r="ACU22" s="108"/>
      <c r="ACV22" s="108"/>
      <c r="ACW22" s="108"/>
      <c r="ACX22" s="108"/>
      <c r="ACY22" s="108"/>
      <c r="ACZ22" s="108"/>
      <c r="ADA22" s="108"/>
      <c r="ADB22" s="108"/>
      <c r="ADC22" s="108"/>
      <c r="ADD22" s="108"/>
      <c r="ADE22" s="108"/>
      <c r="ADF22" s="108"/>
      <c r="ADG22" s="108"/>
      <c r="ADH22" s="108"/>
      <c r="ADI22" s="108"/>
      <c r="ADJ22" s="108"/>
      <c r="ADK22" s="108"/>
      <c r="ADL22" s="108"/>
      <c r="ADM22" s="108"/>
      <c r="ADN22" s="108"/>
      <c r="ADO22" s="108"/>
      <c r="ADP22" s="108"/>
      <c r="ADQ22" s="108"/>
      <c r="ADR22" s="108"/>
      <c r="ADS22" s="108"/>
      <c r="ADT22" s="108"/>
      <c r="ADU22" s="108"/>
      <c r="ADV22" s="108"/>
      <c r="ADW22" s="108"/>
      <c r="ADX22" s="108"/>
      <c r="ADY22" s="108"/>
      <c r="ADZ22" s="108"/>
      <c r="AEA22" s="108"/>
      <c r="AEB22" s="108"/>
      <c r="AEC22" s="108"/>
      <c r="AED22" s="108"/>
      <c r="AEE22" s="108"/>
      <c r="AEF22" s="108"/>
      <c r="AEG22" s="108"/>
      <c r="AEH22" s="108"/>
      <c r="AEI22" s="108"/>
      <c r="AEJ22" s="108"/>
      <c r="AEK22" s="108"/>
      <c r="AEL22" s="108"/>
      <c r="AEM22" s="108"/>
      <c r="AEN22" s="108"/>
      <c r="AEO22" s="108"/>
      <c r="AEP22" s="108"/>
      <c r="AEQ22" s="108"/>
      <c r="AER22" s="108"/>
      <c r="AES22" s="108"/>
      <c r="AET22" s="108"/>
      <c r="AEU22" s="108"/>
      <c r="AEV22" s="108"/>
      <c r="AEW22" s="108"/>
      <c r="AEX22" s="108"/>
      <c r="AEY22" s="108"/>
      <c r="AEZ22" s="108"/>
      <c r="AFA22" s="108"/>
      <c r="AFB22" s="108"/>
      <c r="AFC22" s="108"/>
      <c r="AFD22" s="108"/>
      <c r="AFE22" s="108"/>
      <c r="AFF22" s="108"/>
      <c r="AFG22" s="108"/>
      <c r="AFH22" s="108"/>
      <c r="AFI22" s="108"/>
      <c r="AFJ22" s="108"/>
      <c r="AFK22" s="108"/>
      <c r="AFL22" s="108"/>
      <c r="AFM22" s="108"/>
      <c r="AFN22" s="108"/>
      <c r="AFO22" s="108"/>
      <c r="AFP22" s="108"/>
      <c r="AFQ22" s="108"/>
      <c r="AFR22" s="108"/>
      <c r="AFS22" s="108"/>
      <c r="AFT22" s="108"/>
      <c r="AFU22" s="108"/>
      <c r="AFV22" s="108"/>
      <c r="AFW22" s="108"/>
      <c r="AFX22" s="108"/>
      <c r="AFY22" s="108"/>
      <c r="AFZ22" s="108"/>
      <c r="AGA22" s="108"/>
      <c r="AGB22" s="108"/>
      <c r="AGC22" s="108"/>
      <c r="AGD22" s="108"/>
      <c r="AGE22" s="108"/>
      <c r="AGF22" s="108"/>
      <c r="AGG22" s="108"/>
      <c r="AGH22" s="108"/>
      <c r="AGI22" s="108"/>
      <c r="AGJ22" s="108"/>
      <c r="AGK22" s="108"/>
      <c r="AGL22" s="108"/>
      <c r="AGM22" s="108"/>
      <c r="AGN22" s="108"/>
      <c r="AGO22" s="108"/>
      <c r="AGP22" s="108"/>
      <c r="AGQ22" s="108"/>
      <c r="AGR22" s="108"/>
      <c r="AGS22" s="108"/>
      <c r="AGT22" s="108"/>
      <c r="AGU22" s="108"/>
      <c r="AGV22" s="108"/>
      <c r="AGW22" s="108"/>
      <c r="AGX22" s="108"/>
      <c r="AGY22" s="108"/>
      <c r="AGZ22" s="108"/>
      <c r="AHA22" s="108"/>
      <c r="AHB22" s="108"/>
      <c r="AHC22" s="108"/>
      <c r="AHD22" s="108"/>
      <c r="AHE22" s="108"/>
      <c r="AHF22" s="108"/>
      <c r="AHG22" s="108"/>
      <c r="AHH22" s="108"/>
      <c r="AHI22" s="108"/>
      <c r="AHJ22" s="108"/>
      <c r="AHK22" s="108"/>
      <c r="AHL22" s="108"/>
      <c r="AHM22" s="108"/>
      <c r="AHN22" s="108"/>
      <c r="AHO22" s="108"/>
      <c r="AHP22" s="108"/>
      <c r="AHQ22" s="108"/>
      <c r="AHR22" s="108"/>
      <c r="AHS22" s="108"/>
      <c r="AHT22" s="108"/>
      <c r="AHU22" s="108"/>
      <c r="AHV22" s="108"/>
      <c r="AHW22" s="108"/>
      <c r="AHX22" s="108"/>
      <c r="AHY22" s="108"/>
      <c r="AHZ22" s="108"/>
      <c r="AIA22" s="108"/>
      <c r="AIB22" s="108"/>
      <c r="AIC22" s="108"/>
      <c r="AID22" s="108"/>
      <c r="AIE22" s="108"/>
      <c r="AIF22" s="108"/>
      <c r="AIG22" s="108"/>
      <c r="AIH22" s="108"/>
      <c r="AII22" s="108"/>
      <c r="AIJ22" s="108"/>
      <c r="AIK22" s="108"/>
      <c r="AIL22" s="108"/>
      <c r="AIM22" s="108"/>
      <c r="AIN22" s="108"/>
      <c r="AIO22" s="108"/>
      <c r="AIP22" s="108"/>
      <c r="AIQ22" s="108"/>
      <c r="AIR22" s="108"/>
      <c r="AIS22" s="108"/>
      <c r="AIT22" s="108"/>
      <c r="AIU22" s="108"/>
      <c r="AIV22" s="108"/>
      <c r="AIW22" s="108"/>
      <c r="AIX22" s="108"/>
      <c r="AIY22" s="108"/>
      <c r="AIZ22" s="108"/>
      <c r="AJA22" s="108"/>
      <c r="AJB22" s="108"/>
      <c r="AJC22" s="108"/>
      <c r="AJD22" s="108"/>
      <c r="AJE22" s="108"/>
      <c r="AJF22" s="108"/>
      <c r="AJG22" s="108"/>
      <c r="AJH22" s="108"/>
      <c r="AJI22" s="108"/>
      <c r="AJJ22" s="108"/>
      <c r="AJK22" s="108"/>
      <c r="AJL22" s="108"/>
      <c r="AJM22" s="108"/>
      <c r="AJN22" s="108"/>
      <c r="AJO22" s="108"/>
      <c r="AJP22" s="108"/>
      <c r="AJQ22" s="108"/>
      <c r="AJR22" s="108"/>
      <c r="AJS22" s="108"/>
      <c r="AJT22" s="108"/>
      <c r="AJU22" s="108"/>
      <c r="AJV22" s="108"/>
      <c r="AJW22" s="108"/>
      <c r="AJX22" s="108"/>
      <c r="AJY22" s="108"/>
      <c r="AJZ22" s="108"/>
      <c r="AKA22" s="108"/>
      <c r="AKB22" s="108"/>
      <c r="AKC22" s="108"/>
      <c r="AKD22" s="108"/>
      <c r="AKE22" s="108"/>
      <c r="AKF22" s="108"/>
      <c r="AKG22" s="108"/>
      <c r="AKH22" s="108"/>
      <c r="AKI22" s="108"/>
      <c r="AKJ22" s="108"/>
      <c r="AKK22" s="108"/>
      <c r="AKL22" s="108"/>
      <c r="AKM22" s="108"/>
      <c r="AKN22" s="108"/>
      <c r="AKO22" s="108"/>
      <c r="AKP22" s="108"/>
      <c r="AKQ22" s="108"/>
      <c r="AKR22" s="108"/>
      <c r="AKS22" s="108"/>
      <c r="AKT22" s="108"/>
      <c r="AKU22" s="108"/>
      <c r="AKV22" s="108"/>
      <c r="AKW22" s="108"/>
      <c r="AKX22" s="108"/>
      <c r="AKY22" s="108"/>
      <c r="AKZ22" s="108"/>
      <c r="ALA22" s="108"/>
      <c r="ALB22" s="108"/>
      <c r="ALC22" s="108"/>
      <c r="ALD22" s="108"/>
      <c r="ALE22" s="108"/>
      <c r="ALF22" s="108"/>
      <c r="ALG22" s="108"/>
      <c r="ALH22" s="108"/>
      <c r="ALI22" s="108"/>
      <c r="ALJ22" s="108"/>
      <c r="ALK22" s="108"/>
      <c r="ALL22" s="108"/>
      <c r="ALM22" s="108"/>
      <c r="ALN22" s="108"/>
      <c r="ALO22" s="108"/>
      <c r="ALP22" s="108"/>
      <c r="ALQ22" s="108"/>
      <c r="ALR22" s="108"/>
      <c r="ALS22" s="108"/>
      <c r="ALT22" s="108"/>
      <c r="ALU22" s="108"/>
      <c r="ALV22" s="108"/>
      <c r="ALW22" s="108"/>
      <c r="ALX22" s="108"/>
      <c r="ALY22" s="108"/>
      <c r="ALZ22" s="108"/>
      <c r="AMA22" s="108"/>
      <c r="AMB22" s="108"/>
      <c r="AMC22" s="108"/>
      <c r="AMD22" s="108"/>
      <c r="AME22" s="108"/>
      <c r="AMF22" s="108"/>
      <c r="AMG22" s="108"/>
      <c r="AMH22" s="108"/>
      <c r="AMI22" s="108"/>
      <c r="AMJ22" s="108"/>
    </row>
    <row r="23" s="2" customFormat="true" ht="12.8" hidden="false" customHeight="false" outlineLevel="0" collapsed="false"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="2" customFormat="true" ht="12.8" hidden="false" customHeight="false" outlineLevel="0" collapsed="false"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="2" customFormat="true" ht="12.8" hidden="false" customHeight="false" outlineLevel="0" collapsed="false"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="2" customFormat="true" ht="12.8" hidden="false" customHeight="false" outlineLevel="0" collapsed="false"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2" customFormat="true" ht="12.8" hidden="false" customHeight="false" outlineLevel="0" collapsed="false"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2" customFormat="true" ht="12.8" hidden="false" customHeight="false" outlineLevel="0" collapsed="false"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2" customFormat="true" ht="12.8" hidden="false" customHeight="false" outlineLevel="0" collapsed="false"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2" customFormat="true" ht="12.8" hidden="false" customHeight="false" outlineLevel="0" collapsed="false"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2" customFormat="true" ht="12.8" hidden="false" customHeight="false" outlineLevel="0" collapsed="false"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2" customFormat="true" ht="12.8" hidden="false" customHeight="false" outlineLevel="0" collapsed="false"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2" customFormat="true" ht="12.8" hidden="false" customHeight="false" outlineLevel="0" collapsed="false"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2" customFormat="true" ht="12.8" hidden="false" customHeight="false" outlineLevel="0" collapsed="false"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2" customFormat="true" ht="12.8" hidden="false" customHeight="false" outlineLevel="0" collapsed="false"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2" customFormat="true" ht="12.8" hidden="false" customHeight="false" outlineLevel="0" collapsed="false"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2" customFormat="true" ht="12.8" hidden="false" customHeight="false" outlineLevel="0" collapsed="false"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2" customFormat="true" ht="12.8" hidden="false" customHeight="false" outlineLevel="0" collapsed="false"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2" customFormat="true" ht="12.8" hidden="false" customHeight="false" outlineLevel="0" collapsed="false"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2" customFormat="true" ht="12.8" hidden="false" customHeight="false" outlineLevel="0" collapsed="false"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2" customFormat="true" ht="12.8" hidden="false" customHeight="false" outlineLevel="0" collapsed="false"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2" customFormat="true" ht="12.8" hidden="false" customHeight="false" outlineLevel="0" collapsed="false"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2" customFormat="true" ht="12.8" hidden="false" customHeight="false" outlineLevel="0" collapsed="false"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2" customFormat="true" ht="12.8" hidden="false" customHeight="false" outlineLevel="0" collapsed="false"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2" customFormat="true" ht="12.8" hidden="false" customHeight="false" outlineLevel="0" collapsed="false"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2" customFormat="true" ht="12.8" hidden="false" customHeight="false" outlineLevel="0" collapsed="false"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2" customFormat="true" ht="12.8" hidden="false" customHeight="false" outlineLevel="0" collapsed="false"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2" customFormat="true" ht="12.8" hidden="false" customHeight="false" outlineLevel="0" collapsed="false"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2" customFormat="true" ht="12.8" hidden="false" customHeight="false" outlineLevel="0" collapsed="false"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2" customFormat="true" ht="12.8" hidden="false" customHeight="false" outlineLevel="0" collapsed="false"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2" customFormat="true" ht="12.8" hidden="false" customHeight="false" outlineLevel="0" collapsed="false"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="2" customFormat="true" ht="12.8" hidden="false" customHeight="false" outlineLevel="0" collapsed="false"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2" customFormat="true" ht="12.8" hidden="false" customHeight="false" outlineLevel="0" collapsed="false"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2" customFormat="true" ht="12.8" hidden="false" customHeight="false" outlineLevel="0" collapsed="false"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2" customFormat="true" ht="12.8" hidden="false" customHeight="false" outlineLevel="0" collapsed="false"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2" customFormat="true" ht="12.8" hidden="false" customHeight="false" outlineLevel="0" collapsed="false"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2" customFormat="true" ht="12.8" hidden="false" customHeight="false" outlineLevel="0" collapsed="false"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2" customFormat="true" ht="12.8" hidden="false" customHeight="false" outlineLevel="0" collapsed="false"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2" customFormat="true" ht="12.8" hidden="false" customHeight="false" outlineLevel="0" collapsed="false"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2" customFormat="true" ht="12.8" hidden="false" customHeight="false" outlineLevel="0" collapsed="false"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2" customFormat="true" ht="12.8" hidden="false" customHeight="false" outlineLevel="0" collapsed="false"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2" customFormat="true" ht="12.8" hidden="false" customHeight="false" outlineLevel="0" collapsed="false"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2" customFormat="true" ht="12.8" hidden="false" customHeight="false" outlineLevel="0" collapsed="false"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2" customFormat="true" ht="12.8" hidden="false" customHeight="false" outlineLevel="0" collapsed="false"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2" customFormat="true" ht="12.8" hidden="false" customHeight="false" outlineLevel="0" collapsed="false"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2" customFormat="true" ht="12.8" hidden="false" customHeight="false" outlineLevel="0" collapsed="false"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2" customFormat="true" ht="12.8" hidden="false" customHeight="false" outlineLevel="0" collapsed="false"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2" customFormat="true" ht="12.8" hidden="false" customHeight="false" outlineLevel="0" collapsed="false"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2" customFormat="true" ht="12.8" hidden="false" customHeight="false" outlineLevel="0" collapsed="false"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2" customFormat="true" ht="12.8" hidden="false" customHeight="false" outlineLevel="0" collapsed="false"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2" customFormat="true" ht="12.8" hidden="false" customHeight="false" outlineLevel="0" collapsed="false"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2" customFormat="true" ht="12.8" hidden="false" customHeight="false" outlineLevel="0" collapsed="false"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2" customFormat="true" ht="12.8" hidden="false" customHeight="false" outlineLevel="0" collapsed="false"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2" customFormat="true" ht="12.8" hidden="false" customHeight="false" outlineLevel="0" collapsed="false"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2" customFormat="true" ht="12.8" hidden="false" customHeight="false" outlineLevel="0" collapsed="false"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2" customFormat="true" ht="12.8" hidden="false" customHeight="false" outlineLevel="0" collapsed="false"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2" customFormat="true" ht="12.8" hidden="false" customHeight="false" outlineLevel="0" collapsed="false"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="2" customFormat="true" ht="12.8" hidden="false" customHeight="false" outlineLevel="0" collapsed="false"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="2" customFormat="true" ht="12.8" hidden="false" customHeight="false" outlineLevel="0" collapsed="false"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="2" customFormat="true" ht="12.8" hidden="false" customHeight="false" outlineLevel="0" collapsed="false"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="2" customFormat="true" ht="12.8" hidden="false" customHeight="false" outlineLevel="0" collapsed="false"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="2" customFormat="true" ht="12.8" hidden="false" customHeight="false" outlineLevel="0" collapsed="false"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="2" customFormat="true" ht="12.8" hidden="false" customHeight="false" outlineLevel="0" collapsed="false"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="2" customFormat="true" ht="12.8" hidden="false" customHeight="false" outlineLevel="0" collapsed="false"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="2" customFormat="true" ht="12.8" hidden="false" customHeight="false" outlineLevel="0" collapsed="false"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="2" customFormat="true" ht="12.8" hidden="false" customHeight="false" outlineLevel="0" collapsed="false"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="2" customFormat="true" ht="12.8" hidden="false" customHeight="false" outlineLevel="0" collapsed="false"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="2" customFormat="true" ht="12.8" hidden="false" customHeight="false" outlineLevel="0" collapsed="false"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="2" customFormat="true" ht="12.8" hidden="false" customHeight="false" outlineLevel="0" collapsed="false"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="2" customFormat="true" ht="12.8" hidden="false" customHeight="false" outlineLevel="0" collapsed="false"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="2" customFormat="true" ht="12.8" hidden="false" customHeight="false" outlineLevel="0" collapsed="false"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="2" customFormat="true" ht="12.8" hidden="false" customHeight="false" outlineLevel="0" collapsed="false"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="2" customFormat="true" ht="12.8" hidden="false" customHeight="false" outlineLevel="0" collapsed="false"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="2" customFormat="true" ht="12.8" hidden="false" customHeight="false" outlineLevel="0" collapsed="false"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="2" customFormat="true" ht="12.8" hidden="false" customHeight="false" outlineLevel="0" collapsed="false"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2" customFormat="true" ht="12.8" hidden="false" customHeight="false" outlineLevel="0" collapsed="false"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="2" customFormat="true" ht="12.8" hidden="false" customHeight="false" outlineLevel="0" collapsed="false"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="2" customFormat="true" ht="12.8" hidden="false" customHeight="false" outlineLevel="0" collapsed="false"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="2" customFormat="true" ht="12.8" hidden="false" customHeight="false" outlineLevel="0" collapsed="false"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="2" customFormat="true" ht="12.8" hidden="false" customHeight="false" outlineLevel="0" collapsed="false"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="2" customFormat="true" ht="12.8" hidden="false" customHeight="false" outlineLevel="0" collapsed="false"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="2" customFormat="true" ht="12.8" hidden="false" customHeight="false" outlineLevel="0" collapsed="false"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1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296875" defaultRowHeight="12.8" zeroHeight="false" outlineLevelRow="0" outlineLevelCol="0"/>
  <cols>
    <col collapsed="false" customWidth="true" hidden="false" outlineLevel="0" max="1" min="1" style="109" width="4.63"/>
    <col collapsed="false" customWidth="true" hidden="false" outlineLevel="0" max="16" min="2" style="109" width="4.23"/>
    <col collapsed="false" customWidth="true" hidden="false" outlineLevel="0" max="23" min="17" style="110" width="4.08"/>
    <col collapsed="false" customWidth="true" hidden="false" outlineLevel="0" max="24" min="24" style="110" width="4.76"/>
    <col collapsed="false" customWidth="true" hidden="false" outlineLevel="0" max="25" min="25" style="110" width="4.03"/>
    <col collapsed="false" customWidth="false" hidden="false" outlineLevel="0" max="1025" min="26" style="109" width="12.29"/>
  </cols>
  <sheetData>
    <row r="1" s="115" customFormat="true" ht="15" hidden="false" customHeight="true" outlineLevel="0" collapsed="false">
      <c r="A1" s="111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3"/>
      <c r="S1" s="113"/>
      <c r="T1" s="113"/>
      <c r="U1" s="113"/>
      <c r="V1" s="114"/>
      <c r="W1" s="114"/>
      <c r="X1" s="114"/>
      <c r="Y1" s="114"/>
    </row>
    <row r="2" s="115" customFormat="true" ht="15" hidden="false" customHeight="true" outlineLevel="0" collapsed="false">
      <c r="A2" s="116" t="s">
        <v>28</v>
      </c>
      <c r="B2" s="116" t="n">
        <v>1</v>
      </c>
      <c r="C2" s="116" t="n">
        <v>2</v>
      </c>
      <c r="D2" s="116" t="n">
        <v>3</v>
      </c>
      <c r="E2" s="116" t="n">
        <v>4</v>
      </c>
      <c r="F2" s="116" t="n">
        <v>5</v>
      </c>
      <c r="G2" s="116" t="n">
        <v>6</v>
      </c>
      <c r="H2" s="116" t="n">
        <v>7</v>
      </c>
      <c r="I2" s="116" t="n">
        <v>8</v>
      </c>
      <c r="J2" s="116" t="n">
        <v>9</v>
      </c>
      <c r="K2" s="116" t="n">
        <v>10</v>
      </c>
      <c r="L2" s="116" t="n">
        <v>11</v>
      </c>
      <c r="M2" s="116" t="n">
        <v>12</v>
      </c>
      <c r="N2" s="116" t="n">
        <v>13</v>
      </c>
      <c r="O2" s="116" t="n">
        <v>14</v>
      </c>
      <c r="P2" s="117"/>
      <c r="Q2" s="118" t="s">
        <v>29</v>
      </c>
      <c r="R2" s="118" t="s">
        <v>30</v>
      </c>
      <c r="S2" s="118" t="s">
        <v>31</v>
      </c>
      <c r="T2" s="118" t="s">
        <v>32</v>
      </c>
      <c r="U2" s="113"/>
      <c r="V2" s="113"/>
      <c r="W2" s="113"/>
      <c r="X2" s="114"/>
      <c r="Y2" s="114"/>
    </row>
    <row r="3" s="115" customFormat="true" ht="15" hidden="false" customHeight="true" outlineLevel="0" collapsed="false">
      <c r="A3" s="119" t="n">
        <v>1</v>
      </c>
      <c r="B3" s="120"/>
      <c r="C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D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E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F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G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H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I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J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K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L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M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N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O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P3" s="119" t="n">
        <v>1</v>
      </c>
      <c r="Q3" s="113" t="n">
        <f aca="false">COUNTIF($B3:$O3,"=1")</f>
        <v>2</v>
      </c>
      <c r="R3" s="113" t="n">
        <f aca="false">COUNTIF($B3:$O3,"=2")</f>
        <v>4</v>
      </c>
      <c r="S3" s="113" t="n">
        <f aca="false">COUNTIF($B3:$O3,"=3")</f>
        <v>2</v>
      </c>
      <c r="T3" s="113" t="n">
        <f aca="false">COUNTIF($B3:$O3,"=4")</f>
        <v>5</v>
      </c>
      <c r="U3" s="123" t="n">
        <f aca="false">SUM(Q3:T3)</f>
        <v>13</v>
      </c>
      <c r="V3" s="113"/>
      <c r="W3" s="113"/>
      <c r="X3" s="114"/>
      <c r="Y3" s="114"/>
    </row>
    <row r="4" s="115" customFormat="true" ht="15" hidden="false" customHeight="true" outlineLevel="0" collapsed="false">
      <c r="A4" s="119" t="n">
        <v>2</v>
      </c>
      <c r="B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C4" s="120"/>
      <c r="D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E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F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G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H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I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J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K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L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M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N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O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P4" s="119" t="n">
        <v>2</v>
      </c>
      <c r="Q4" s="113" t="n">
        <f aca="false">COUNTIF($B4:$O4,"=1")</f>
        <v>5</v>
      </c>
      <c r="R4" s="113" t="n">
        <f aca="false">COUNTIF($B4:$O4,"=2")</f>
        <v>2</v>
      </c>
      <c r="S4" s="113" t="n">
        <f aca="false">COUNTIF($B4:$O4,"=3")</f>
        <v>4</v>
      </c>
      <c r="T4" s="113" t="n">
        <f aca="false">COUNTIF($B4:$O4,"=4")</f>
        <v>2</v>
      </c>
      <c r="U4" s="123" t="n">
        <f aca="false">SUM(Q4:T4)</f>
        <v>13</v>
      </c>
      <c r="V4" s="113"/>
      <c r="W4" s="113"/>
      <c r="X4" s="114"/>
      <c r="Y4" s="114"/>
    </row>
    <row r="5" s="115" customFormat="true" ht="15" hidden="false" customHeight="true" outlineLevel="0" collapsed="false">
      <c r="A5" s="119" t="n">
        <v>3</v>
      </c>
      <c r="B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C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D5" s="120"/>
      <c r="E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F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G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H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I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J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K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L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M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N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O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P5" s="119" t="n">
        <v>3</v>
      </c>
      <c r="Q5" s="113" t="n">
        <f aca="false">COUNTIF($B5:$O5,"=1")</f>
        <v>3</v>
      </c>
      <c r="R5" s="113" t="n">
        <f aca="false">COUNTIF($B5:$O5,"=2")</f>
        <v>3</v>
      </c>
      <c r="S5" s="113" t="n">
        <f aca="false">COUNTIF($B5:$O5,"=3")</f>
        <v>4</v>
      </c>
      <c r="T5" s="113" t="n">
        <f aca="false">COUNTIF($B5:$O5,"=4")</f>
        <v>3</v>
      </c>
      <c r="U5" s="123" t="n">
        <f aca="false">SUM(Q5:T5)</f>
        <v>13</v>
      </c>
      <c r="V5" s="113"/>
      <c r="W5" s="113"/>
      <c r="X5" s="114"/>
      <c r="Y5" s="114"/>
    </row>
    <row r="6" s="115" customFormat="true" ht="15" hidden="false" customHeight="true" outlineLevel="0" collapsed="false">
      <c r="A6" s="119" t="n">
        <v>4</v>
      </c>
      <c r="B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C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D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E6" s="120"/>
      <c r="F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G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H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I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J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K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L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M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N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O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P6" s="119" t="n">
        <v>4</v>
      </c>
      <c r="Q6" s="113" t="n">
        <f aca="false">COUNTIF($B6:$O6,"=1")</f>
        <v>4</v>
      </c>
      <c r="R6" s="113" t="n">
        <f aca="false">COUNTIF($B6:$O6,"=2")</f>
        <v>2</v>
      </c>
      <c r="S6" s="113" t="n">
        <f aca="false">COUNTIF($B6:$O6,"=3")</f>
        <v>4</v>
      </c>
      <c r="T6" s="113" t="n">
        <f aca="false">COUNTIF($B6:$O6,"=4")</f>
        <v>3</v>
      </c>
      <c r="U6" s="123" t="n">
        <f aca="false">SUM(Q6:T6)</f>
        <v>13</v>
      </c>
      <c r="V6" s="113"/>
      <c r="W6" s="113"/>
      <c r="X6" s="114"/>
      <c r="Y6" s="114"/>
    </row>
    <row r="7" s="115" customFormat="true" ht="15" hidden="false" customHeight="true" outlineLevel="0" collapsed="false">
      <c r="A7" s="119" t="n">
        <v>5</v>
      </c>
      <c r="B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C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D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E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F7" s="120"/>
      <c r="G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H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I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J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K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L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M7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N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O7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P7" s="119" t="n">
        <v>5</v>
      </c>
      <c r="Q7" s="113" t="n">
        <f aca="false">COUNTIF($B7:$O7,"=1")</f>
        <v>3</v>
      </c>
      <c r="R7" s="113" t="n">
        <f aca="false">COUNTIF($B7:$O7,"=2")</f>
        <v>4</v>
      </c>
      <c r="S7" s="113" t="n">
        <f aca="false">COUNTIF($B7:$O7,"=3")</f>
        <v>2</v>
      </c>
      <c r="T7" s="113" t="n">
        <f aca="false">COUNTIF($B7:$O7,"=4")</f>
        <v>4</v>
      </c>
      <c r="U7" s="123" t="n">
        <f aca="false">SUM(Q7:T7)</f>
        <v>13</v>
      </c>
      <c r="V7" s="113"/>
      <c r="W7" s="113"/>
      <c r="X7" s="114"/>
      <c r="Y7" s="114"/>
    </row>
    <row r="8" s="115" customFormat="true" ht="15" hidden="false" customHeight="true" outlineLevel="0" collapsed="false">
      <c r="A8" s="119" t="n">
        <v>6</v>
      </c>
      <c r="B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C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D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E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F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G8" s="120"/>
      <c r="H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I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J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K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L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M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N8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O8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P8" s="119" t="n">
        <v>6</v>
      </c>
      <c r="Q8" s="113" t="n">
        <f aca="false">COUNTIF($B8:$O8,"=1")</f>
        <v>1</v>
      </c>
      <c r="R8" s="113" t="n">
        <f aca="false">COUNTIF($B8:$O8,"=2")</f>
        <v>2</v>
      </c>
      <c r="S8" s="113" t="n">
        <f aca="false">COUNTIF($B8:$O8,"=3")</f>
        <v>6</v>
      </c>
      <c r="T8" s="113" t="n">
        <f aca="false">COUNTIF($B8:$O8,"=4")</f>
        <v>4</v>
      </c>
      <c r="U8" s="123" t="n">
        <f aca="false">SUM(Q8:T8)</f>
        <v>13</v>
      </c>
      <c r="V8" s="113"/>
      <c r="W8" s="113"/>
      <c r="X8" s="114"/>
      <c r="Y8" s="114"/>
    </row>
    <row r="9" s="115" customFormat="true" ht="15" hidden="false" customHeight="true" outlineLevel="0" collapsed="false">
      <c r="A9" s="119" t="n">
        <v>7</v>
      </c>
      <c r="B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C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D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E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F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G9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H9" s="120"/>
      <c r="I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J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K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L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M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N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O9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P9" s="119" t="n">
        <v>7</v>
      </c>
      <c r="Q9" s="113" t="n">
        <f aca="false">COUNTIF($B9:$O9,"=1")</f>
        <v>5</v>
      </c>
      <c r="R9" s="113" t="n">
        <f aca="false">COUNTIF($B9:$O9,"=2")</f>
        <v>5</v>
      </c>
      <c r="S9" s="113" t="n">
        <f aca="false">COUNTIF($B9:$O9,"=3")</f>
        <v>2</v>
      </c>
      <c r="T9" s="113" t="n">
        <f aca="false">COUNTIF($B9:$O9,"=4")</f>
        <v>1</v>
      </c>
      <c r="U9" s="123" t="n">
        <f aca="false">SUM(Q9:T9)</f>
        <v>13</v>
      </c>
      <c r="V9" s="113"/>
      <c r="W9" s="113"/>
      <c r="X9" s="114"/>
      <c r="Y9" s="114"/>
    </row>
    <row r="10" s="115" customFormat="true" ht="15" hidden="false" customHeight="true" outlineLevel="0" collapsed="false">
      <c r="A10" s="119" t="n">
        <v>8</v>
      </c>
      <c r="B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C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D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E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F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G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H10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I10" s="120"/>
      <c r="J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K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L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M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N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O10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P10" s="119" t="n">
        <v>8</v>
      </c>
      <c r="Q10" s="113" t="n">
        <f aca="false">COUNTIF($B10:$O10,"=1")</f>
        <v>5</v>
      </c>
      <c r="R10" s="113" t="n">
        <f aca="false">COUNTIF($B10:$O10,"=2")</f>
        <v>4</v>
      </c>
      <c r="S10" s="113" t="n">
        <f aca="false">COUNTIF($B10:$O10,"=3")</f>
        <v>3</v>
      </c>
      <c r="T10" s="113" t="n">
        <f aca="false">COUNTIF($B10:$O10,"=4")</f>
        <v>1</v>
      </c>
      <c r="U10" s="123" t="n">
        <f aca="false">SUM(Q10:T10)</f>
        <v>13</v>
      </c>
      <c r="V10" s="113"/>
      <c r="W10" s="113"/>
      <c r="X10" s="114"/>
      <c r="Y10" s="114"/>
    </row>
    <row r="11" s="115" customFormat="true" ht="15" hidden="false" customHeight="true" outlineLevel="0" collapsed="false">
      <c r="A11" s="119" t="n">
        <v>9</v>
      </c>
      <c r="B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C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D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E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F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G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H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I11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J11" s="120"/>
      <c r="K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L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M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N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O11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P11" s="119" t="n">
        <v>9</v>
      </c>
      <c r="Q11" s="113" t="n">
        <f aca="false">COUNTIF($B11:$O11,"=1")</f>
        <v>2</v>
      </c>
      <c r="R11" s="113" t="n">
        <f aca="false">COUNTIF($B11:$O11,"=2")</f>
        <v>3</v>
      </c>
      <c r="S11" s="113" t="n">
        <f aca="false">COUNTIF($B11:$O11,"=3")</f>
        <v>2</v>
      </c>
      <c r="T11" s="113" t="n">
        <f aca="false">COUNTIF($B11:$O11,"=4")</f>
        <v>6</v>
      </c>
      <c r="U11" s="123" t="n">
        <f aca="false">SUM(Q11:T11)</f>
        <v>13</v>
      </c>
      <c r="V11" s="113"/>
      <c r="W11" s="113"/>
      <c r="X11" s="114"/>
      <c r="Y11" s="114"/>
    </row>
    <row r="12" s="115" customFormat="true" ht="15" hidden="false" customHeight="true" outlineLevel="0" collapsed="false">
      <c r="A12" s="119" t="n">
        <v>10</v>
      </c>
      <c r="B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C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D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E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F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G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H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I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J12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K12" s="120"/>
      <c r="L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M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N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O12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P12" s="119" t="n">
        <v>10</v>
      </c>
      <c r="Q12" s="113" t="n">
        <f aca="false">COUNTIF($B12:$O12,"=1")</f>
        <v>3</v>
      </c>
      <c r="R12" s="113" t="n">
        <f aca="false">COUNTIF($B12:$O12,"=2")</f>
        <v>4</v>
      </c>
      <c r="S12" s="113" t="n">
        <f aca="false">COUNTIF($B12:$O12,"=3")</f>
        <v>4</v>
      </c>
      <c r="T12" s="113" t="n">
        <f aca="false">COUNTIF($B12:$O12,"=4")</f>
        <v>2</v>
      </c>
      <c r="U12" s="123" t="n">
        <f aca="false">SUM(Q12:T12)</f>
        <v>13</v>
      </c>
      <c r="V12" s="113"/>
      <c r="W12" s="113"/>
      <c r="X12" s="114"/>
      <c r="Y12" s="114"/>
    </row>
    <row r="13" s="115" customFormat="true" ht="15" hidden="false" customHeight="true" outlineLevel="0" collapsed="false">
      <c r="A13" s="119" t="n">
        <v>11</v>
      </c>
      <c r="B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C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D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E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F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G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H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I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J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K13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L13" s="120"/>
      <c r="M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N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O13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P13" s="119" t="n">
        <v>11</v>
      </c>
      <c r="Q13" s="113" t="n">
        <f aca="false">COUNTIF($B13:$O13,"=1")</f>
        <v>4</v>
      </c>
      <c r="R13" s="113" t="n">
        <f aca="false">COUNTIF($B13:$O13,"=2")</f>
        <v>5</v>
      </c>
      <c r="S13" s="113" t="n">
        <f aca="false">COUNTIF($B13:$O13,"=3")</f>
        <v>2</v>
      </c>
      <c r="T13" s="113" t="n">
        <f aca="false">COUNTIF($B13:$O13,"=4")</f>
        <v>2</v>
      </c>
      <c r="U13" s="123" t="n">
        <f aca="false">SUM(Q13:T13)</f>
        <v>13</v>
      </c>
      <c r="V13" s="113"/>
      <c r="W13" s="113"/>
      <c r="X13" s="114"/>
      <c r="Y13" s="114"/>
    </row>
    <row r="14" s="115" customFormat="true" ht="15" hidden="false" customHeight="true" outlineLevel="0" collapsed="false">
      <c r="A14" s="119" t="n">
        <v>12</v>
      </c>
      <c r="B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C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D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E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F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G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H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I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J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K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L14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M14" s="120"/>
      <c r="N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O14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P14" s="119" t="n">
        <v>12</v>
      </c>
      <c r="Q14" s="113" t="n">
        <f aca="false">COUNTIF($B14:$O14,"=1")</f>
        <v>2</v>
      </c>
      <c r="R14" s="113" t="n">
        <f aca="false">COUNTIF($B14:$O14,"=2")</f>
        <v>3</v>
      </c>
      <c r="S14" s="113" t="n">
        <f aca="false">COUNTIF($B14:$O14,"=3")</f>
        <v>3</v>
      </c>
      <c r="T14" s="113" t="n">
        <f aca="false">COUNTIF($B14:$O14,"=4")</f>
        <v>5</v>
      </c>
      <c r="U14" s="123" t="n">
        <f aca="false">SUM(Q14:T14)</f>
        <v>13</v>
      </c>
      <c r="V14" s="113"/>
      <c r="W14" s="113"/>
      <c r="X14" s="114"/>
      <c r="Y14" s="114"/>
    </row>
    <row r="15" s="115" customFormat="true" ht="15" hidden="false" customHeight="true" outlineLevel="0" collapsed="false">
      <c r="A15" s="119" t="n">
        <v>13</v>
      </c>
      <c r="B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2</v>
      </c>
      <c r="C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D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E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F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G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H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I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J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K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3</v>
      </c>
      <c r="L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M15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N15" s="120"/>
      <c r="O15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P15" s="119" t="n">
        <v>13</v>
      </c>
      <c r="Q15" s="113" t="n">
        <f aca="false">COUNTIF($B15:$O15,"=1")</f>
        <v>3</v>
      </c>
      <c r="R15" s="113" t="n">
        <f aca="false">COUNTIF($B15:$O15,"=2")</f>
        <v>2</v>
      </c>
      <c r="S15" s="113" t="n">
        <f aca="false">COUNTIF($B15:$O15,"=3")</f>
        <v>7</v>
      </c>
      <c r="T15" s="113" t="n">
        <f aca="false">COUNTIF($B15:$O15,"=4")</f>
        <v>1</v>
      </c>
      <c r="U15" s="123" t="n">
        <f aca="false">SUM(Q15:T15)</f>
        <v>13</v>
      </c>
      <c r="V15" s="113"/>
      <c r="W15" s="113"/>
      <c r="X15" s="114"/>
      <c r="Y15" s="114"/>
    </row>
    <row r="16" s="115" customFormat="true" ht="15" hidden="false" customHeight="true" outlineLevel="0" collapsed="false">
      <c r="A16" s="119" t="n">
        <v>14</v>
      </c>
      <c r="B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C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3</v>
      </c>
      <c r="D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E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1</v>
      </c>
      <c r="F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G16" s="121" t="n">
        <f aca="false">INDEX($O$34:$O$147,MATCH(CONCATENATE(CHOOSE(ROW()-1,"A","B","C","D","E","F","G","H","I","J","K","L","M","N","O"),COLUMN()+1," ",CHOOSE(COLUMN(),"A","B","C","D","E","F","G","H","I","J","K","L","M","N","O"),ROW()),$R$34:$R$147,0),1)</f>
        <v>4</v>
      </c>
      <c r="H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I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J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K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L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2</v>
      </c>
      <c r="M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4</v>
      </c>
      <c r="N16" s="122" t="n">
        <f aca="false">INDEX($O$34:$O$147,MATCH(CONCATENATE(CHOOSE(COLUMN(),"A","B","C","D","E","F","G","H","I","J","K","L","M","N","O"),ROW()," ",CHOOSE(ROW()-1,"A","B","C","D","E","F","G","H","I","J","K","L","M","N","O"),COLUMN()+1),$R$34:$R$147,0),1)</f>
        <v>1</v>
      </c>
      <c r="O16" s="120"/>
      <c r="P16" s="119" t="n">
        <v>14</v>
      </c>
      <c r="Q16" s="113" t="n">
        <f aca="false">COUNTIF($B16:$O16,"=1")</f>
        <v>4</v>
      </c>
      <c r="R16" s="113" t="n">
        <f aca="false">COUNTIF($B16:$O16,"=2")</f>
        <v>3</v>
      </c>
      <c r="S16" s="113" t="n">
        <f aca="false">COUNTIF($B16:$O16,"=3")</f>
        <v>1</v>
      </c>
      <c r="T16" s="113" t="n">
        <f aca="false">COUNTIF($B16:$O16,"=4")</f>
        <v>5</v>
      </c>
      <c r="U16" s="123" t="n">
        <f aca="false">SUM(Q16:T16)</f>
        <v>13</v>
      </c>
      <c r="V16" s="113"/>
      <c r="W16" s="113"/>
      <c r="X16" s="114"/>
      <c r="Y16" s="114"/>
    </row>
    <row r="17" s="115" customFormat="true" ht="15" hidden="false" customHeight="true" outlineLevel="0" collapsed="false">
      <c r="A17" s="111" t="s">
        <v>27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13"/>
      <c r="S17" s="113"/>
      <c r="T17" s="113"/>
      <c r="U17" s="113"/>
      <c r="V17" s="113"/>
      <c r="W17" s="113"/>
      <c r="X17" s="114"/>
      <c r="Y17" s="114"/>
    </row>
    <row r="18" s="115" customFormat="true" ht="15" hidden="false" customHeight="true" outlineLevel="0" collapsed="false">
      <c r="A18" s="116" t="s">
        <v>33</v>
      </c>
      <c r="B18" s="116" t="n">
        <v>1</v>
      </c>
      <c r="C18" s="116" t="n">
        <v>2</v>
      </c>
      <c r="D18" s="116" t="n">
        <v>3</v>
      </c>
      <c r="E18" s="116" t="n">
        <v>4</v>
      </c>
      <c r="F18" s="116" t="n">
        <v>5</v>
      </c>
      <c r="G18" s="116" t="n">
        <v>6</v>
      </c>
      <c r="H18" s="116" t="n">
        <v>7</v>
      </c>
      <c r="I18" s="116" t="n">
        <v>8</v>
      </c>
      <c r="J18" s="116" t="n">
        <v>9</v>
      </c>
      <c r="K18" s="116" t="n">
        <v>10</v>
      </c>
      <c r="L18" s="116" t="n">
        <v>11</v>
      </c>
      <c r="M18" s="116" t="n">
        <v>12</v>
      </c>
      <c r="N18" s="116" t="n">
        <v>13</v>
      </c>
      <c r="O18" s="116" t="n">
        <v>14</v>
      </c>
      <c r="P18" s="117"/>
      <c r="Q18" s="118" t="s">
        <v>34</v>
      </c>
      <c r="R18" s="118" t="s">
        <v>35</v>
      </c>
      <c r="S18" s="118" t="s">
        <v>34</v>
      </c>
      <c r="T18" s="118" t="s">
        <v>35</v>
      </c>
      <c r="U18" s="118" t="s">
        <v>34</v>
      </c>
      <c r="V18" s="118" t="s">
        <v>35</v>
      </c>
      <c r="W18" s="118" t="s">
        <v>34</v>
      </c>
      <c r="X18" s="118" t="s">
        <v>35</v>
      </c>
      <c r="Y18" s="114"/>
    </row>
    <row r="19" s="115" customFormat="true" ht="15" hidden="false" customHeight="true" outlineLevel="0" collapsed="false">
      <c r="A19" s="119" t="n">
        <v>1</v>
      </c>
      <c r="B19" s="120"/>
      <c r="C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23</v>
      </c>
      <c r="D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21</v>
      </c>
      <c r="E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20</v>
      </c>
      <c r="F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15</v>
      </c>
      <c r="G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13</v>
      </c>
      <c r="H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14</v>
      </c>
      <c r="I1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22</v>
      </c>
      <c r="J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12</v>
      </c>
      <c r="K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16</v>
      </c>
      <c r="L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3</v>
      </c>
      <c r="M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</v>
      </c>
      <c r="N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</v>
      </c>
      <c r="O1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17</v>
      </c>
      <c r="P19" s="119" t="n">
        <v>1</v>
      </c>
      <c r="Q19" s="113" t="n">
        <v>3</v>
      </c>
      <c r="R19" s="113" t="n">
        <v>8</v>
      </c>
      <c r="S19" s="113" t="n">
        <v>6</v>
      </c>
      <c r="T19" s="113" t="n">
        <v>2</v>
      </c>
      <c r="U19" s="113" t="n">
        <v>4</v>
      </c>
      <c r="V19" s="113"/>
      <c r="W19" s="113"/>
      <c r="X19" s="113"/>
      <c r="Y19" s="113" t="n">
        <f aca="false">SUM($Q19:$X19)</f>
        <v>23</v>
      </c>
    </row>
    <row r="20" s="115" customFormat="true" ht="15" hidden="false" customHeight="true" outlineLevel="0" collapsed="false">
      <c r="A20" s="119" t="n">
        <v>2</v>
      </c>
      <c r="B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23</v>
      </c>
      <c r="C20" s="120"/>
      <c r="D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22</v>
      </c>
      <c r="E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21</v>
      </c>
      <c r="F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14</v>
      </c>
      <c r="G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12</v>
      </c>
      <c r="H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16</v>
      </c>
      <c r="I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15</v>
      </c>
      <c r="J2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13</v>
      </c>
      <c r="K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17</v>
      </c>
      <c r="L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20</v>
      </c>
      <c r="M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3</v>
      </c>
      <c r="N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</v>
      </c>
      <c r="O2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</v>
      </c>
      <c r="P20" s="119" t="n">
        <v>2</v>
      </c>
      <c r="Q20" s="113" t="n">
        <v>3</v>
      </c>
      <c r="R20" s="113" t="n">
        <v>8</v>
      </c>
      <c r="S20" s="113" t="n">
        <v>6</v>
      </c>
      <c r="T20" s="113" t="n">
        <v>2</v>
      </c>
      <c r="U20" s="113" t="n">
        <v>4</v>
      </c>
      <c r="V20" s="113"/>
      <c r="W20" s="113"/>
      <c r="X20" s="113"/>
      <c r="Y20" s="113" t="n">
        <f aca="false">SUM($Q20:$X20)</f>
        <v>23</v>
      </c>
    </row>
    <row r="21" s="115" customFormat="true" ht="15" hidden="false" customHeight="true" outlineLevel="0" collapsed="false">
      <c r="A21" s="119" t="n">
        <v>3</v>
      </c>
      <c r="B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21</v>
      </c>
      <c r="C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22</v>
      </c>
      <c r="D21" s="120"/>
      <c r="E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23</v>
      </c>
      <c r="F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13</v>
      </c>
      <c r="G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14</v>
      </c>
      <c r="H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8</v>
      </c>
      <c r="I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9</v>
      </c>
      <c r="J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18</v>
      </c>
      <c r="K2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7</v>
      </c>
      <c r="L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</v>
      </c>
      <c r="M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</v>
      </c>
      <c r="N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19</v>
      </c>
      <c r="O2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20</v>
      </c>
      <c r="P21" s="119" t="n">
        <v>3</v>
      </c>
      <c r="Q21" s="113" t="n">
        <v>2</v>
      </c>
      <c r="R21" s="113" t="n">
        <v>4</v>
      </c>
      <c r="S21" s="113" t="n">
        <v>3</v>
      </c>
      <c r="T21" s="113" t="n">
        <v>3</v>
      </c>
      <c r="U21" s="113" t="n">
        <v>2</v>
      </c>
      <c r="V21" s="113" t="n">
        <v>3</v>
      </c>
      <c r="W21" s="113" t="n">
        <v>6</v>
      </c>
      <c r="X21" s="113"/>
      <c r="Y21" s="113" t="n">
        <f aca="false">SUM($Q21:$X21)</f>
        <v>23</v>
      </c>
    </row>
    <row r="22" s="115" customFormat="true" ht="15" hidden="false" customHeight="true" outlineLevel="0" collapsed="false">
      <c r="A22" s="119" t="n">
        <v>4</v>
      </c>
      <c r="B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20</v>
      </c>
      <c r="C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21</v>
      </c>
      <c r="D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23</v>
      </c>
      <c r="E22" s="120"/>
      <c r="F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22</v>
      </c>
      <c r="G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8</v>
      </c>
      <c r="H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9</v>
      </c>
      <c r="I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14</v>
      </c>
      <c r="J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7</v>
      </c>
      <c r="K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13</v>
      </c>
      <c r="L2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</v>
      </c>
      <c r="M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19</v>
      </c>
      <c r="N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18</v>
      </c>
      <c r="O2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</v>
      </c>
      <c r="P22" s="119" t="n">
        <v>4</v>
      </c>
      <c r="Q22" s="113" t="n">
        <v>2</v>
      </c>
      <c r="R22" s="113" t="n">
        <v>4</v>
      </c>
      <c r="S22" s="113" t="n">
        <v>3</v>
      </c>
      <c r="T22" s="113" t="n">
        <v>3</v>
      </c>
      <c r="U22" s="113" t="n">
        <v>2</v>
      </c>
      <c r="V22" s="113" t="n">
        <v>3</v>
      </c>
      <c r="W22" s="113" t="n">
        <v>6</v>
      </c>
      <c r="X22" s="113"/>
      <c r="Y22" s="113" t="n">
        <f aca="false">SUM($Q22:$X22)</f>
        <v>23</v>
      </c>
    </row>
    <row r="23" s="115" customFormat="true" ht="15" hidden="false" customHeight="true" outlineLevel="0" collapsed="false">
      <c r="A23" s="119" t="n">
        <v>5</v>
      </c>
      <c r="B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15</v>
      </c>
      <c r="C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14</v>
      </c>
      <c r="D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13</v>
      </c>
      <c r="E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22</v>
      </c>
      <c r="F23" s="120"/>
      <c r="G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23</v>
      </c>
      <c r="H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7</v>
      </c>
      <c r="I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11</v>
      </c>
      <c r="J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10</v>
      </c>
      <c r="K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6</v>
      </c>
      <c r="L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12</v>
      </c>
      <c r="M23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5</v>
      </c>
      <c r="N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9</v>
      </c>
      <c r="O23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8</v>
      </c>
      <c r="P23" s="119" t="n">
        <v>5</v>
      </c>
      <c r="Q23" s="113"/>
      <c r="R23" s="113" t="n">
        <v>4</v>
      </c>
      <c r="S23" s="113" t="n">
        <v>11</v>
      </c>
      <c r="T23" s="113" t="n">
        <v>6</v>
      </c>
      <c r="U23" s="113" t="n">
        <v>2</v>
      </c>
      <c r="V23" s="113"/>
      <c r="W23" s="113"/>
      <c r="X23" s="113"/>
      <c r="Y23" s="113" t="n">
        <f aca="false">SUM($Q23:$X23)</f>
        <v>23</v>
      </c>
    </row>
    <row r="24" s="115" customFormat="true" ht="15" hidden="false" customHeight="true" outlineLevel="0" collapsed="false">
      <c r="A24" s="119" t="n">
        <v>6</v>
      </c>
      <c r="B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13</v>
      </c>
      <c r="C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12</v>
      </c>
      <c r="D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14</v>
      </c>
      <c r="E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8</v>
      </c>
      <c r="F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23</v>
      </c>
      <c r="G24" s="120"/>
      <c r="H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22</v>
      </c>
      <c r="I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7</v>
      </c>
      <c r="J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6</v>
      </c>
      <c r="K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10</v>
      </c>
      <c r="L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5</v>
      </c>
      <c r="M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11</v>
      </c>
      <c r="N24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15</v>
      </c>
      <c r="O24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9</v>
      </c>
      <c r="P24" s="119" t="n">
        <v>6</v>
      </c>
      <c r="Q24" s="113"/>
      <c r="R24" s="113" t="n">
        <v>4</v>
      </c>
      <c r="S24" s="113" t="n">
        <v>11</v>
      </c>
      <c r="T24" s="113" t="n">
        <v>6</v>
      </c>
      <c r="U24" s="113" t="n">
        <v>2</v>
      </c>
      <c r="V24" s="113"/>
      <c r="W24" s="113"/>
      <c r="X24" s="113"/>
      <c r="Y24" s="113" t="n">
        <f aca="false">SUM($Q24:$X24)</f>
        <v>23</v>
      </c>
    </row>
    <row r="25" s="115" customFormat="true" ht="15" hidden="false" customHeight="true" outlineLevel="0" collapsed="false">
      <c r="A25" s="119" t="n">
        <v>7</v>
      </c>
      <c r="B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14</v>
      </c>
      <c r="C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16</v>
      </c>
      <c r="D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8</v>
      </c>
      <c r="E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9</v>
      </c>
      <c r="F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7</v>
      </c>
      <c r="G25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22</v>
      </c>
      <c r="H25" s="120"/>
      <c r="I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23</v>
      </c>
      <c r="J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5</v>
      </c>
      <c r="K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11</v>
      </c>
      <c r="L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10</v>
      </c>
      <c r="M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6</v>
      </c>
      <c r="N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17</v>
      </c>
      <c r="O25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15</v>
      </c>
      <c r="P25" s="119" t="n">
        <v>7</v>
      </c>
      <c r="Q25" s="113"/>
      <c r="R25" s="113" t="n">
        <v>4</v>
      </c>
      <c r="S25" s="113" t="n">
        <v>7</v>
      </c>
      <c r="T25" s="113" t="n">
        <v>2</v>
      </c>
      <c r="U25" s="113" t="n">
        <v>4</v>
      </c>
      <c r="V25" s="113" t="n">
        <v>4</v>
      </c>
      <c r="W25" s="113" t="n">
        <v>2</v>
      </c>
      <c r="X25" s="113"/>
      <c r="Y25" s="113" t="n">
        <f aca="false">SUM($Q25:$X25)</f>
        <v>23</v>
      </c>
    </row>
    <row r="26" s="115" customFormat="true" ht="15" hidden="false" customHeight="true" outlineLevel="0" collapsed="false">
      <c r="A26" s="119" t="n">
        <v>8</v>
      </c>
      <c r="B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22</v>
      </c>
      <c r="C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15</v>
      </c>
      <c r="D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9</v>
      </c>
      <c r="E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14</v>
      </c>
      <c r="F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11</v>
      </c>
      <c r="G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7</v>
      </c>
      <c r="H26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23</v>
      </c>
      <c r="I26" s="120"/>
      <c r="J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17</v>
      </c>
      <c r="K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5</v>
      </c>
      <c r="L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6</v>
      </c>
      <c r="M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10</v>
      </c>
      <c r="N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8</v>
      </c>
      <c r="O26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16</v>
      </c>
      <c r="P26" s="119" t="n">
        <v>8</v>
      </c>
      <c r="Q26" s="113"/>
      <c r="R26" s="113" t="n">
        <v>4</v>
      </c>
      <c r="S26" s="113" t="n">
        <v>7</v>
      </c>
      <c r="T26" s="113" t="n">
        <v>2</v>
      </c>
      <c r="U26" s="113" t="n">
        <v>4</v>
      </c>
      <c r="V26" s="113" t="n">
        <v>4</v>
      </c>
      <c r="W26" s="113" t="n">
        <v>2</v>
      </c>
      <c r="X26" s="113"/>
      <c r="Y26" s="113" t="n">
        <f aca="false">SUM($Q26:$X26)</f>
        <v>23</v>
      </c>
    </row>
    <row r="27" s="115" customFormat="true" ht="15" hidden="false" customHeight="true" outlineLevel="0" collapsed="false">
      <c r="A27" s="119" t="n">
        <v>9</v>
      </c>
      <c r="B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12</v>
      </c>
      <c r="C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13</v>
      </c>
      <c r="D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18</v>
      </c>
      <c r="E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7</v>
      </c>
      <c r="F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10</v>
      </c>
      <c r="G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6</v>
      </c>
      <c r="H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5</v>
      </c>
      <c r="I27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17</v>
      </c>
      <c r="J27" s="120"/>
      <c r="K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19</v>
      </c>
      <c r="L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11</v>
      </c>
      <c r="M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4</v>
      </c>
      <c r="N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16</v>
      </c>
      <c r="O27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3</v>
      </c>
      <c r="P27" s="119" t="n">
        <v>9</v>
      </c>
      <c r="Q27" s="113"/>
      <c r="R27" s="113" t="n">
        <v>2</v>
      </c>
      <c r="S27" s="113" t="n">
        <v>5</v>
      </c>
      <c r="T27" s="113" t="n">
        <v>2</v>
      </c>
      <c r="U27" s="113" t="n">
        <v>4</v>
      </c>
      <c r="V27" s="113" t="n">
        <v>2</v>
      </c>
      <c r="W27" s="113" t="n">
        <v>4</v>
      </c>
      <c r="X27" s="113" t="n">
        <v>4</v>
      </c>
      <c r="Y27" s="113" t="n">
        <f aca="false">SUM($Q27:$X27)</f>
        <v>23</v>
      </c>
    </row>
    <row r="28" s="115" customFormat="true" ht="15" hidden="false" customHeight="true" outlineLevel="0" collapsed="false">
      <c r="A28" s="119" t="n">
        <v>10</v>
      </c>
      <c r="B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16</v>
      </c>
      <c r="C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17</v>
      </c>
      <c r="D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7</v>
      </c>
      <c r="E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13</v>
      </c>
      <c r="F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6</v>
      </c>
      <c r="G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10</v>
      </c>
      <c r="H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11</v>
      </c>
      <c r="I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5</v>
      </c>
      <c r="J28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19</v>
      </c>
      <c r="K28" s="120"/>
      <c r="L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18</v>
      </c>
      <c r="M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12</v>
      </c>
      <c r="N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3</v>
      </c>
      <c r="O28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4</v>
      </c>
      <c r="P28" s="119" t="n">
        <v>10</v>
      </c>
      <c r="Q28" s="113"/>
      <c r="R28" s="113" t="n">
        <v>2</v>
      </c>
      <c r="S28" s="113" t="n">
        <v>5</v>
      </c>
      <c r="T28" s="113" t="n">
        <v>2</v>
      </c>
      <c r="U28" s="113" t="n">
        <v>4</v>
      </c>
      <c r="V28" s="113" t="n">
        <v>2</v>
      </c>
      <c r="W28" s="113" t="n">
        <v>4</v>
      </c>
      <c r="X28" s="113" t="n">
        <v>4</v>
      </c>
      <c r="Y28" s="113" t="n">
        <f aca="false">SUM($Q28:$X28)</f>
        <v>23</v>
      </c>
    </row>
    <row r="29" s="115" customFormat="true" ht="15" hidden="false" customHeight="true" outlineLevel="0" collapsed="false">
      <c r="A29" s="119" t="n">
        <v>11</v>
      </c>
      <c r="B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3</v>
      </c>
      <c r="C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20</v>
      </c>
      <c r="D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</v>
      </c>
      <c r="E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</v>
      </c>
      <c r="F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12</v>
      </c>
      <c r="G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5</v>
      </c>
      <c r="H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10</v>
      </c>
      <c r="I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6</v>
      </c>
      <c r="J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11</v>
      </c>
      <c r="K29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18</v>
      </c>
      <c r="L29" s="120"/>
      <c r="M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21</v>
      </c>
      <c r="N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4</v>
      </c>
      <c r="O29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19</v>
      </c>
      <c r="P29" s="119" t="n">
        <v>11</v>
      </c>
      <c r="Q29" s="113" t="n">
        <v>6</v>
      </c>
      <c r="R29" s="113" t="n">
        <v>3</v>
      </c>
      <c r="S29" s="113" t="n">
        <v>3</v>
      </c>
      <c r="T29" s="113" t="n">
        <v>5</v>
      </c>
      <c r="U29" s="113" t="n">
        <v>4</v>
      </c>
      <c r="V29" s="113" t="n">
        <v>2</v>
      </c>
      <c r="W29" s="113"/>
      <c r="X29" s="113"/>
      <c r="Y29" s="113" t="n">
        <f aca="false">SUM($Q29:$X29)</f>
        <v>23</v>
      </c>
    </row>
    <row r="30" s="115" customFormat="true" ht="15" hidden="false" customHeight="true" outlineLevel="0" collapsed="false">
      <c r="A30" s="119" t="n">
        <v>12</v>
      </c>
      <c r="B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</v>
      </c>
      <c r="C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3</v>
      </c>
      <c r="D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</v>
      </c>
      <c r="E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19</v>
      </c>
      <c r="F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5</v>
      </c>
      <c r="G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11</v>
      </c>
      <c r="H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6</v>
      </c>
      <c r="I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10</v>
      </c>
      <c r="J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4</v>
      </c>
      <c r="K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12</v>
      </c>
      <c r="L30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21</v>
      </c>
      <c r="M30" s="120"/>
      <c r="N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20</v>
      </c>
      <c r="O30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18</v>
      </c>
      <c r="P30" s="119" t="n">
        <v>12</v>
      </c>
      <c r="Q30" s="113" t="n">
        <v>6</v>
      </c>
      <c r="R30" s="113" t="n">
        <v>3</v>
      </c>
      <c r="S30" s="113" t="n">
        <v>3</v>
      </c>
      <c r="T30" s="113" t="n">
        <v>5</v>
      </c>
      <c r="U30" s="113" t="n">
        <v>4</v>
      </c>
      <c r="V30" s="113" t="n">
        <v>2</v>
      </c>
      <c r="W30" s="113"/>
      <c r="X30" s="113"/>
      <c r="Y30" s="113" t="n">
        <f aca="false">SUM($Q30:$X30)</f>
        <v>23</v>
      </c>
    </row>
    <row r="31" s="115" customFormat="true" ht="15" hidden="false" customHeight="true" outlineLevel="0" collapsed="false">
      <c r="A31" s="119" t="n">
        <v>13</v>
      </c>
      <c r="B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</v>
      </c>
      <c r="C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</v>
      </c>
      <c r="D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19</v>
      </c>
      <c r="E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18</v>
      </c>
      <c r="F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9</v>
      </c>
      <c r="G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15</v>
      </c>
      <c r="H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17</v>
      </c>
      <c r="I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8</v>
      </c>
      <c r="J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16</v>
      </c>
      <c r="K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3</v>
      </c>
      <c r="L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4</v>
      </c>
      <c r="M31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20</v>
      </c>
      <c r="N31" s="120"/>
      <c r="O31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21</v>
      </c>
      <c r="P31" s="119" t="n">
        <v>13</v>
      </c>
      <c r="Q31" s="113" t="n">
        <v>4</v>
      </c>
      <c r="R31" s="113" t="n">
        <v>3</v>
      </c>
      <c r="S31" s="113" t="n">
        <v>2</v>
      </c>
      <c r="T31" s="113" t="n">
        <v>5</v>
      </c>
      <c r="U31" s="113" t="n">
        <v>7</v>
      </c>
      <c r="V31" s="113" t="n">
        <v>2</v>
      </c>
      <c r="W31" s="113"/>
      <c r="X31" s="113"/>
      <c r="Y31" s="113" t="n">
        <f aca="false">SUM($Q31:$X31)</f>
        <v>23</v>
      </c>
    </row>
    <row r="32" s="115" customFormat="true" ht="15" hidden="false" customHeight="true" outlineLevel="0" collapsed="false">
      <c r="A32" s="119" t="n">
        <v>14</v>
      </c>
      <c r="B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17</v>
      </c>
      <c r="C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1</v>
      </c>
      <c r="D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20</v>
      </c>
      <c r="E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2</v>
      </c>
      <c r="F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8</v>
      </c>
      <c r="G32" s="121" t="n">
        <f aca="false">INDEX($P$34:$P$147,MATCH(CONCATENATE(CHOOSE(ROW()-17,"A","B","C","D","E","F","G","H","I","J","K","L","M","N","O"),COLUMN()+1," ",CHOOSE(COLUMN(),"A","B","C","D","E","F","G","H","I","J","K","L","M","N","O"),ROW()-16),$R$34:$R$147,0),1)</f>
        <v>9</v>
      </c>
      <c r="H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15</v>
      </c>
      <c r="I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16</v>
      </c>
      <c r="J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3</v>
      </c>
      <c r="K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4</v>
      </c>
      <c r="L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19</v>
      </c>
      <c r="M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18</v>
      </c>
      <c r="N32" s="122" t="n">
        <f aca="false">INDEX($P$34:$P$147,MATCH(CONCATENATE(CHOOSE(COLUMN(),"A","B","C","D","E","F","G","H","I","J","K","L","M","N","O"),ROW()-16," ",CHOOSE(ROW()-17,"A","B","C","D","E","F","G","H","I","J","K","L","M","N","O"),COLUMN()+1),$R$34:$R$147,0),1)</f>
        <v>21</v>
      </c>
      <c r="O32" s="120"/>
      <c r="P32" s="119" t="n">
        <v>14</v>
      </c>
      <c r="Q32" s="113" t="n">
        <v>4</v>
      </c>
      <c r="R32" s="113" t="n">
        <v>3</v>
      </c>
      <c r="S32" s="113" t="n">
        <v>2</v>
      </c>
      <c r="T32" s="113" t="n">
        <v>5</v>
      </c>
      <c r="U32" s="113" t="n">
        <v>7</v>
      </c>
      <c r="V32" s="113" t="n">
        <v>2</v>
      </c>
      <c r="W32" s="113"/>
      <c r="X32" s="113"/>
      <c r="Y32" s="113" t="n">
        <f aca="false">SUM($Q32:$X32)</f>
        <v>23</v>
      </c>
    </row>
    <row r="33" s="115" customFormat="true" ht="15" hidden="false" customHeight="true" outlineLevel="0" collapsed="false">
      <c r="A33" s="124" t="s">
        <v>36</v>
      </c>
      <c r="B33" s="116" t="s">
        <v>37</v>
      </c>
      <c r="C33" s="116"/>
      <c r="D33" s="112"/>
      <c r="E33" s="125" t="s">
        <v>38</v>
      </c>
      <c r="F33" s="125"/>
      <c r="G33" s="125"/>
      <c r="H33" s="125"/>
      <c r="I33" s="125"/>
      <c r="J33" s="112"/>
      <c r="K33" s="126" t="s">
        <v>33</v>
      </c>
      <c r="L33" s="127" t="s">
        <v>39</v>
      </c>
      <c r="M33" s="127"/>
      <c r="N33" s="128" t="s">
        <v>40</v>
      </c>
      <c r="O33" s="129" t="s">
        <v>28</v>
      </c>
      <c r="P33" s="126" t="s">
        <v>33</v>
      </c>
      <c r="Q33" s="113"/>
      <c r="R33" s="113"/>
      <c r="S33" s="113"/>
      <c r="T33" s="113"/>
      <c r="U33" s="113"/>
      <c r="V33" s="114"/>
      <c r="W33" s="114"/>
      <c r="X33" s="114"/>
      <c r="Y33" s="114"/>
    </row>
    <row r="34" s="115" customFormat="true" ht="15" hidden="false" customHeight="true" outlineLevel="0" collapsed="false">
      <c r="A34" s="130" t="n">
        <v>1</v>
      </c>
      <c r="B34" s="131" t="n">
        <v>11</v>
      </c>
      <c r="C34" s="131" t="n">
        <v>4</v>
      </c>
      <c r="D34" s="132"/>
      <c r="E34" s="132"/>
      <c r="F34" s="132"/>
      <c r="G34" s="132"/>
      <c r="H34" s="132"/>
      <c r="I34" s="133" t="s">
        <v>41</v>
      </c>
      <c r="J34" s="112"/>
      <c r="K34" s="130" t="n">
        <v>1</v>
      </c>
      <c r="L34" s="134" t="n">
        <f aca="false">$B34</f>
        <v>11</v>
      </c>
      <c r="M34" s="135" t="n">
        <f aca="false">$C34</f>
        <v>4</v>
      </c>
      <c r="N34" s="136" t="str">
        <f aca="false">IF(ISBLANK('RR page 1'!$K4),"",IF('RR page 1'!$K4="B",$B34,$C34))</f>
        <v/>
      </c>
      <c r="O34" s="137" t="n">
        <v>1</v>
      </c>
      <c r="P34" s="130" t="n">
        <v>1</v>
      </c>
      <c r="Q34" s="113"/>
      <c r="R34" s="138" t="str">
        <f aca="false">CONCATENATE(ADDRESS($B34+2,$C34+1,4,1)," ",ADDRESS($C34+2,$B34+1,4,1))</f>
        <v>E13 L6</v>
      </c>
      <c r="S34" s="114"/>
      <c r="T34" s="114"/>
      <c r="U34" s="113"/>
      <c r="V34" s="114"/>
      <c r="W34" s="114"/>
      <c r="X34" s="114"/>
      <c r="Y34" s="114"/>
    </row>
    <row r="35" s="115" customFormat="true" ht="15" hidden="false" customHeight="true" outlineLevel="0" collapsed="false">
      <c r="A35" s="130" t="n">
        <v>1</v>
      </c>
      <c r="B35" s="131" t="n">
        <v>1</v>
      </c>
      <c r="C35" s="131" t="n">
        <v>13</v>
      </c>
      <c r="D35" s="132"/>
      <c r="E35" s="132"/>
      <c r="F35" s="132"/>
      <c r="G35" s="132"/>
      <c r="H35" s="132"/>
      <c r="I35" s="112"/>
      <c r="J35" s="112"/>
      <c r="K35" s="130"/>
      <c r="L35" s="134" t="n">
        <f aca="false">$B35</f>
        <v>1</v>
      </c>
      <c r="M35" s="135" t="n">
        <f aca="false">$C35</f>
        <v>13</v>
      </c>
      <c r="N35" s="136" t="str">
        <f aca="false">IF(ISBLANK('RR page 1'!$K5),"",IF('RR page 1'!$K5="B",$B35,$C35))</f>
        <v/>
      </c>
      <c r="O35" s="137" t="n">
        <v>2</v>
      </c>
      <c r="P35" s="130" t="n">
        <v>1</v>
      </c>
      <c r="Q35" s="113"/>
      <c r="R35" s="138" t="str">
        <f aca="false">CONCATENATE(ADDRESS($B35+2,$C35+1,4,1)," ",ADDRESS($C35+2,$B35+1,4,1))</f>
        <v>N3 B15</v>
      </c>
      <c r="S35" s="114"/>
      <c r="T35" s="114"/>
      <c r="U35" s="113"/>
      <c r="V35" s="114"/>
      <c r="W35" s="114"/>
      <c r="X35" s="114"/>
      <c r="Y35" s="114"/>
    </row>
    <row r="36" s="115" customFormat="true" ht="15" hidden="false" customHeight="true" outlineLevel="0" collapsed="false">
      <c r="A36" s="130" t="n">
        <v>1</v>
      </c>
      <c r="B36" s="131" t="n">
        <v>2</v>
      </c>
      <c r="C36" s="131" t="n">
        <v>14</v>
      </c>
      <c r="D36" s="132"/>
      <c r="E36" s="132"/>
      <c r="F36" s="132"/>
      <c r="G36" s="132"/>
      <c r="H36" s="132"/>
      <c r="I36" s="112"/>
      <c r="J36" s="112"/>
      <c r="K36" s="130"/>
      <c r="L36" s="134" t="n">
        <f aca="false">$B36</f>
        <v>2</v>
      </c>
      <c r="M36" s="135" t="n">
        <f aca="false">$C36</f>
        <v>14</v>
      </c>
      <c r="N36" s="136" t="str">
        <f aca="false">IF(ISBLANK('RR page 1'!$K6),"",IF('RR page 1'!$K6="B",$B36,$C36))</f>
        <v/>
      </c>
      <c r="O36" s="137" t="n">
        <v>3</v>
      </c>
      <c r="P36" s="130" t="n">
        <v>1</v>
      </c>
      <c r="Q36" s="113"/>
      <c r="R36" s="138" t="str">
        <f aca="false">CONCATENATE(ADDRESS($B36+2,$C36+1,4,1)," ",ADDRESS($C36+2,$B36+1,4,1))</f>
        <v>O4 C16</v>
      </c>
      <c r="S36" s="114"/>
      <c r="T36" s="114"/>
      <c r="U36" s="113"/>
      <c r="V36" s="114"/>
      <c r="W36" s="114"/>
      <c r="X36" s="114"/>
      <c r="Y36" s="114"/>
    </row>
    <row r="37" s="115" customFormat="true" ht="15" hidden="false" customHeight="true" outlineLevel="0" collapsed="false">
      <c r="A37" s="130" t="n">
        <v>1</v>
      </c>
      <c r="B37" s="131" t="n">
        <v>3</v>
      </c>
      <c r="C37" s="131" t="n">
        <v>12</v>
      </c>
      <c r="D37" s="132" t="s">
        <v>35</v>
      </c>
      <c r="E37" s="132"/>
      <c r="F37" s="132"/>
      <c r="G37" s="132"/>
      <c r="H37" s="132"/>
      <c r="I37" s="112"/>
      <c r="J37" s="112"/>
      <c r="K37" s="130"/>
      <c r="L37" s="134" t="n">
        <f aca="false">$B37</f>
        <v>3</v>
      </c>
      <c r="M37" s="135" t="n">
        <f aca="false">$C37</f>
        <v>12</v>
      </c>
      <c r="N37" s="136" t="str">
        <f aca="false">IF(ISBLANK('RR page 1'!$K7),"",IF('RR page 1'!$K7="B",$B37,$C37))</f>
        <v/>
      </c>
      <c r="O37" s="137" t="n">
        <v>4</v>
      </c>
      <c r="P37" s="130" t="n">
        <v>1</v>
      </c>
      <c r="Q37" s="113"/>
      <c r="R37" s="138" t="str">
        <f aca="false">CONCATENATE(ADDRESS($B37+2,$C37+1,4,1)," ",ADDRESS($C37+2,$B37+1,4,1))</f>
        <v>M5 D14</v>
      </c>
      <c r="S37" s="114"/>
      <c r="T37" s="114"/>
      <c r="U37" s="113"/>
      <c r="V37" s="114"/>
      <c r="W37" s="114"/>
      <c r="X37" s="114"/>
      <c r="Y37" s="114"/>
    </row>
    <row r="38" s="115" customFormat="true" ht="15" hidden="false" customHeight="true" outlineLevel="0" collapsed="false">
      <c r="A38" s="130"/>
      <c r="B38" s="131"/>
      <c r="C38" s="131"/>
      <c r="D38" s="132" t="n">
        <f aca="false">COUNT(E37:I37)</f>
        <v>0</v>
      </c>
      <c r="E38" s="132"/>
      <c r="F38" s="132"/>
      <c r="G38" s="132"/>
      <c r="H38" s="132"/>
      <c r="I38" s="112"/>
      <c r="J38" s="112"/>
      <c r="K38" s="130"/>
      <c r="L38" s="139"/>
      <c r="M38" s="140"/>
      <c r="N38" s="141"/>
      <c r="O38" s="137"/>
      <c r="P38" s="130"/>
      <c r="Q38" s="113"/>
      <c r="R38" s="138"/>
      <c r="S38" s="114"/>
      <c r="T38" s="114"/>
      <c r="U38" s="113"/>
      <c r="V38" s="114"/>
      <c r="W38" s="114"/>
      <c r="X38" s="114"/>
      <c r="Y38" s="114"/>
    </row>
    <row r="39" s="115" customFormat="true" ht="15" hidden="false" customHeight="true" outlineLevel="0" collapsed="false">
      <c r="A39" s="130" t="n">
        <v>2</v>
      </c>
      <c r="B39" s="131" t="n">
        <v>4</v>
      </c>
      <c r="C39" s="131" t="n">
        <v>14</v>
      </c>
      <c r="D39" s="132" t="s">
        <v>34</v>
      </c>
      <c r="E39" s="132"/>
      <c r="F39" s="132"/>
      <c r="G39" s="132"/>
      <c r="H39" s="132"/>
      <c r="I39" s="112"/>
      <c r="J39" s="112"/>
      <c r="K39" s="130" t="n">
        <v>2</v>
      </c>
      <c r="L39" s="139" t="n">
        <f aca="false">IF(ISERROR(MATCH(B39,$B34:$B37,0)),IF(ISERROR(MATCH(B39,$C34:$C37,0)),IF(ISERROR(MATCH(LOOKUP(B39,$E39:$I39,$E37:$I37),$B34:$B37,0)),INDEX($M34:$M37,MATCH(LOOKUP(B39,$E39:$I39,$E37:$I37),$C34:$C37,0),1),INDEX($L34:$L37,MATCH(LOOKUP(B39,$E39:$I39,$E37:$I37),$B34:$B37,0),1)),INDEX($M34:$M37,MATCH(B39,$C34:$C37,0),1)),INDEX($L34:$L37,MATCH(B39,$B34:$B37,0),1))</f>
        <v>4</v>
      </c>
      <c r="M39" s="139" t="n">
        <f aca="false">IF(ISERROR(MATCH(C39,$B34:$B37,0)),IF(ISERROR(MATCH(C39,$C34:$C37,0)),IF(ISERROR(MATCH(LOOKUP(C39,$E39:$I39,$E37:$I37),$B34:$B37,0)),INDEX($M34:$M37,MATCH(LOOKUP(C39,$E39:$I39,$E37:$I37),$C34:$C37,0),1),INDEX($L34:$L37,MATCH(LOOKUP(C39,$E39:$I39,$E37:$I37),$B34:$B37,0),1)),INDEX($M34:$M37,MATCH(C39,$C34:$C37,0),1)),INDEX($L34:$L37,MATCH(C39,$B34:$B37,0),1))</f>
        <v>14</v>
      </c>
      <c r="N39" s="136" t="str">
        <f aca="false">IF(ISBLANK('RR page 1'!$K9),"",IF('RR page 1'!$K9="B",$B39,$C39))</f>
        <v/>
      </c>
      <c r="O39" s="137" t="n">
        <v>1</v>
      </c>
      <c r="P39" s="130" t="n">
        <v>2</v>
      </c>
      <c r="Q39" s="113"/>
      <c r="R39" s="138" t="str">
        <f aca="false">CONCATENATE(ADDRESS($B39+2,$C39+1,4,1)," ",ADDRESS($C39+2,$B39+1,4,1))</f>
        <v>O6 E16</v>
      </c>
      <c r="S39" s="114"/>
      <c r="T39" s="114"/>
      <c r="U39" s="113"/>
      <c r="V39" s="114"/>
      <c r="W39" s="114"/>
      <c r="X39" s="114"/>
      <c r="Y39" s="114"/>
    </row>
    <row r="40" s="115" customFormat="true" ht="15" hidden="false" customHeight="true" outlineLevel="0" collapsed="false">
      <c r="A40" s="130" t="n">
        <v>2</v>
      </c>
      <c r="B40" s="131" t="n">
        <v>3</v>
      </c>
      <c r="C40" s="131" t="n">
        <v>11</v>
      </c>
      <c r="D40" s="132"/>
      <c r="E40" s="132"/>
      <c r="F40" s="132"/>
      <c r="G40" s="132"/>
      <c r="H40" s="132"/>
      <c r="I40" s="112"/>
      <c r="J40" s="112"/>
      <c r="K40" s="130"/>
      <c r="L40" s="139" t="n">
        <f aca="false">IF(ISERROR(MATCH(B40,$B34:$B37,0)),IF(ISERROR(MATCH(B40,$C34:$C37,0)),IF(ISERROR(MATCH(LOOKUP(B40,$E39:$I39,$E37:$I37),$B34:$B37,0)),INDEX($M34:$M37,MATCH(LOOKUP(B40,$E39:$I39,$E37:$I37),$C34:$C37,0),1),INDEX($L34:$L37,MATCH(LOOKUP(B40,$E39:$I39,$E37:$I37),$B34:$B37,0),1)),INDEX($M34:$M37,MATCH(B40,$C34:$C37,0),1)),INDEX($L34:$L37,MATCH(B40,$B34:$B37,0),1))</f>
        <v>3</v>
      </c>
      <c r="M40" s="139" t="n">
        <f aca="false">IF(ISERROR(MATCH(C40,$B34:$B37,0)),IF(ISERROR(MATCH(C40,$C34:$C37,0)),IF(ISERROR(MATCH(LOOKUP(C40,$E39:$I39,$E37:$I37),$B34:$B37,0)),INDEX($M34:$M37,MATCH(LOOKUP(C40,$E39:$I39,$E37:$I37),$C34:$C37,0),1),INDEX($L34:$L37,MATCH(LOOKUP(C40,$E39:$I39,$E37:$I37),$B34:$B37,0),1)),INDEX($M34:$M37,MATCH(C40,$C34:$C37,0),1)),INDEX($L34:$L37,MATCH(C40,$B34:$B37,0),1))</f>
        <v>11</v>
      </c>
      <c r="N40" s="136" t="str">
        <f aca="false">IF(ISBLANK('RR page 1'!$K10),"",IF('RR page 1'!$K10="B",$B40,$C40))</f>
        <v/>
      </c>
      <c r="O40" s="137" t="n">
        <v>2</v>
      </c>
      <c r="P40" s="130" t="n">
        <v>2</v>
      </c>
      <c r="Q40" s="113"/>
      <c r="R40" s="138" t="str">
        <f aca="false">CONCATENATE(ADDRESS($B40+2,$C40+1,4,1)," ",ADDRESS($C40+2,$B40+1,4,1))</f>
        <v>L5 D13</v>
      </c>
      <c r="S40" s="114"/>
      <c r="T40" s="114"/>
      <c r="U40" s="113"/>
      <c r="V40" s="114"/>
      <c r="W40" s="114"/>
      <c r="X40" s="114"/>
      <c r="Y40" s="114"/>
    </row>
    <row r="41" s="115" customFormat="true" ht="15" hidden="false" customHeight="true" outlineLevel="0" collapsed="false">
      <c r="A41" s="130" t="n">
        <v>2</v>
      </c>
      <c r="B41" s="131" t="n">
        <v>2</v>
      </c>
      <c r="C41" s="131" t="n">
        <v>13</v>
      </c>
      <c r="D41" s="132"/>
      <c r="E41" s="132"/>
      <c r="F41" s="132"/>
      <c r="G41" s="132"/>
      <c r="H41" s="132"/>
      <c r="I41" s="112"/>
      <c r="J41" s="112"/>
      <c r="K41" s="130"/>
      <c r="L41" s="139" t="n">
        <f aca="false">IF(ISERROR(MATCH(B41,$B34:$B37,0)),IF(ISERROR(MATCH(B41,$C34:$C37,0)),IF(ISERROR(MATCH(LOOKUP(B41,$E39:$I39,$E37:$I37),$B34:$B37,0)),INDEX($M34:$M37,MATCH(LOOKUP(B41,$E39:$I39,$E37:$I37),$C34:$C37,0),1),INDEX($L34:$L37,MATCH(LOOKUP(B41,$E39:$I39,$E37:$I37),$B34:$B37,0),1)),INDEX($M34:$M37,MATCH(B41,$C34:$C37,0),1)),INDEX($L34:$L37,MATCH(B41,$B34:$B37,0),1))</f>
        <v>2</v>
      </c>
      <c r="M41" s="139" t="n">
        <f aca="false">IF(ISERROR(MATCH(C41,$B34:$B37,0)),IF(ISERROR(MATCH(C41,$C34:$C37,0)),IF(ISERROR(MATCH(LOOKUP(C41,$E39:$I39,$E37:$I37),$B34:$B37,0)),INDEX($M34:$M37,MATCH(LOOKUP(C41,$E39:$I39,$E37:$I37),$C34:$C37,0),1),INDEX($L34:$L37,MATCH(LOOKUP(C41,$E39:$I39,$E37:$I37),$B34:$B37,0),1)),INDEX($M34:$M37,MATCH(C41,$C34:$C37,0),1)),INDEX($L34:$L37,MATCH(C41,$B34:$B37,0),1))</f>
        <v>13</v>
      </c>
      <c r="N41" s="136" t="str">
        <f aca="false">IF(ISBLANK('RR page 1'!$K11),"",IF('RR page 1'!$K11="B",$B41,$C41))</f>
        <v/>
      </c>
      <c r="O41" s="137" t="n">
        <v>3</v>
      </c>
      <c r="P41" s="130" t="n">
        <v>2</v>
      </c>
      <c r="Q41" s="113"/>
      <c r="R41" s="138" t="str">
        <f aca="false">CONCATENATE(ADDRESS($B41+2,$C41+1,4,1)," ",ADDRESS($C41+2,$B41+1,4,1))</f>
        <v>N4 C15</v>
      </c>
      <c r="S41" s="114"/>
      <c r="T41" s="114"/>
      <c r="U41" s="113"/>
      <c r="V41" s="114"/>
      <c r="W41" s="114"/>
      <c r="X41" s="114"/>
      <c r="Y41" s="114"/>
    </row>
    <row r="42" s="115" customFormat="true" ht="15" hidden="false" customHeight="true" outlineLevel="0" collapsed="false">
      <c r="A42" s="130" t="n">
        <v>2</v>
      </c>
      <c r="B42" s="131" t="n">
        <v>1</v>
      </c>
      <c r="C42" s="131" t="n">
        <v>12</v>
      </c>
      <c r="D42" s="132" t="s">
        <v>35</v>
      </c>
      <c r="E42" s="132" t="n">
        <v>3</v>
      </c>
      <c r="F42" s="132" t="n">
        <v>4</v>
      </c>
      <c r="G42" s="132"/>
      <c r="H42" s="132"/>
      <c r="J42" s="130"/>
      <c r="K42" s="130"/>
      <c r="L42" s="139" t="n">
        <f aca="false">IF(ISERROR(MATCH(B42,$B34:$B37,0)),IF(ISERROR(MATCH(B42,$C34:$C37,0)),IF(ISERROR(MATCH(LOOKUP(B42,$E39:$I39,$E37:$I37),$B34:$B37,0)),INDEX($M34:$M37,MATCH(LOOKUP(B42,$E39:$I39,$E37:$I37),$C34:$C37,0),1),INDEX($L34:$L37,MATCH(LOOKUP(B42,$E39:$I39,$E37:$I37),$B34:$B37,0),1)),INDEX($M34:$M37,MATCH(B42,$C34:$C37,0),1)),INDEX($L34:$L37,MATCH(B42,$B34:$B37,0),1))</f>
        <v>1</v>
      </c>
      <c r="M42" s="139" t="n">
        <f aca="false">IF(ISERROR(MATCH(C42,$B34:$B37,0)),IF(ISERROR(MATCH(C42,$C34:$C37,0)),IF(ISERROR(MATCH(LOOKUP(C42,$E39:$I39,$E37:$I37),$B34:$B37,0)),INDEX($M34:$M37,MATCH(LOOKUP(C42,$E39:$I39,$E37:$I37),$C34:$C37,0),1),INDEX($L34:$L37,MATCH(LOOKUP(C42,$E39:$I39,$E37:$I37),$B34:$B37,0),1)),INDEX($M34:$M37,MATCH(C42,$C34:$C37,0),1)),INDEX($L34:$L37,MATCH(C42,$B34:$B37,0),1))</f>
        <v>12</v>
      </c>
      <c r="N42" s="136" t="str">
        <f aca="false">IF(ISBLANK('RR page 1'!$K12),"",IF('RR page 1'!$K12="B",$B42,$C42))</f>
        <v/>
      </c>
      <c r="O42" s="137" t="n">
        <v>4</v>
      </c>
      <c r="P42" s="130" t="n">
        <v>2</v>
      </c>
      <c r="Q42" s="113"/>
      <c r="R42" s="138" t="str">
        <f aca="false">CONCATENATE(ADDRESS($B42+2,$C42+1,4,1)," ",ADDRESS($C42+2,$B42+1,4,1))</f>
        <v>M3 B14</v>
      </c>
      <c r="S42" s="114"/>
      <c r="T42" s="114"/>
      <c r="U42" s="113"/>
      <c r="V42" s="114"/>
      <c r="W42" s="114"/>
      <c r="X42" s="114"/>
      <c r="Y42" s="114"/>
    </row>
    <row r="43" s="115" customFormat="true" ht="15" hidden="false" customHeight="true" outlineLevel="0" collapsed="false">
      <c r="A43" s="130"/>
      <c r="B43" s="131"/>
      <c r="C43" s="131"/>
      <c r="D43" s="132" t="n">
        <f aca="false">COUNT(E42:I42)</f>
        <v>2</v>
      </c>
      <c r="E43" s="132"/>
      <c r="F43" s="132"/>
      <c r="G43" s="132"/>
      <c r="H43" s="132"/>
      <c r="I43" s="130"/>
      <c r="J43" s="130"/>
      <c r="K43" s="130"/>
      <c r="L43" s="139"/>
      <c r="M43" s="140"/>
      <c r="N43" s="141"/>
      <c r="O43" s="137"/>
      <c r="P43" s="130"/>
      <c r="Q43" s="113"/>
      <c r="R43" s="138"/>
      <c r="S43" s="114"/>
      <c r="T43" s="114"/>
      <c r="U43" s="113"/>
      <c r="V43" s="114"/>
      <c r="W43" s="114"/>
      <c r="X43" s="114"/>
      <c r="Y43" s="114"/>
    </row>
    <row r="44" s="115" customFormat="true" ht="15" hidden="false" customHeight="true" outlineLevel="0" collapsed="false">
      <c r="A44" s="130" t="n">
        <v>3</v>
      </c>
      <c r="B44" s="131" t="n">
        <v>2</v>
      </c>
      <c r="C44" s="131" t="n">
        <v>12</v>
      </c>
      <c r="D44" s="132" t="s">
        <v>34</v>
      </c>
      <c r="E44" s="132" t="n">
        <v>9</v>
      </c>
      <c r="F44" s="132" t="n">
        <v>10</v>
      </c>
      <c r="G44" s="132"/>
      <c r="H44" s="132"/>
      <c r="I44" s="130"/>
      <c r="J44" s="130"/>
      <c r="K44" s="130" t="n">
        <v>3</v>
      </c>
      <c r="L44" s="139" t="n">
        <f aca="false">IF(ISERROR(MATCH(B44,$B39:$B42,0)),IF(ISERROR(MATCH(B44,$C39:$C42,0)),IF(ISERROR(MATCH(LOOKUP(B44,$E44:$I44,$E42:$I42),$B39:$B42,0)),INDEX($M39:$M42,MATCH(LOOKUP(B44,$E44:$I44,$E42:$I42),$C39:$C42,0),1),INDEX($L39:$L42,MATCH(LOOKUP(B44,$E44:$I44,$E42:$I42),$B39:$B42,0),1)),INDEX($M39:$M42,MATCH(B44,$C39:$C42,0),1)),INDEX($L39:$L42,MATCH(B44,$B39:$B42,0),1))</f>
        <v>2</v>
      </c>
      <c r="M44" s="139" t="n">
        <f aca="false">IF(ISERROR(MATCH(C44,$B39:$B42,0)),IF(ISERROR(MATCH(C44,$C39:$C42,0)),IF(ISERROR(MATCH(LOOKUP(C44,$E44:$I44,$E42:$I42),$B39:$B42,0)),INDEX($M39:$M42,MATCH(LOOKUP(C44,$E44:$I44,$E42:$I42),$C39:$C42,0),1),INDEX($L39:$L42,MATCH(LOOKUP(C44,$E44:$I44,$E42:$I42),$B39:$B42,0),1)),INDEX($M39:$M42,MATCH(C44,$C39:$C42,0),1)),INDEX($L39:$L42,MATCH(C44,$B39:$B42,0),1))</f>
        <v>12</v>
      </c>
      <c r="N44" s="136" t="str">
        <f aca="false">IF(ISBLANK('RR page 1'!$K14),"",IF('RR page 1'!$K14="B",$B44,$C44))</f>
        <v/>
      </c>
      <c r="O44" s="137" t="n">
        <v>1</v>
      </c>
      <c r="P44" s="130" t="n">
        <v>3</v>
      </c>
      <c r="Q44" s="113"/>
      <c r="R44" s="138" t="str">
        <f aca="false">CONCATENATE(ADDRESS($B44+2,$C44+1,4,1)," ",ADDRESS($C44+2,$B44+1,4,1))</f>
        <v>M4 C14</v>
      </c>
      <c r="S44" s="114"/>
      <c r="T44" s="114"/>
      <c r="U44" s="113"/>
      <c r="V44" s="114"/>
      <c r="W44" s="114"/>
      <c r="X44" s="114"/>
      <c r="Y44" s="114"/>
    </row>
    <row r="45" s="115" customFormat="true" ht="15" hidden="false" customHeight="true" outlineLevel="0" collapsed="false">
      <c r="A45" s="130" t="n">
        <v>3</v>
      </c>
      <c r="B45" s="131" t="n">
        <v>1</v>
      </c>
      <c r="C45" s="131" t="n">
        <v>11</v>
      </c>
      <c r="D45" s="132"/>
      <c r="E45" s="132"/>
      <c r="F45" s="132"/>
      <c r="G45" s="132"/>
      <c r="H45" s="132"/>
      <c r="I45" s="130"/>
      <c r="J45" s="130"/>
      <c r="K45" s="130"/>
      <c r="L45" s="139" t="n">
        <f aca="false">IF(ISERROR(MATCH(B45,$B39:$B42,0)),IF(ISERROR(MATCH(B45,$C39:$C42,0)),IF(ISERROR(MATCH(LOOKUP(B45,$E44:$I44,$E42:$I42),$B39:$B42,0)),INDEX($M39:$M42,MATCH(LOOKUP(B45,$E44:$I44,$E42:$I42),$C39:$C42,0),1),INDEX($L39:$L42,MATCH(LOOKUP(B45,$E44:$I44,$E42:$I42),$B39:$B42,0),1)),INDEX($M39:$M42,MATCH(B45,$C39:$C42,0),1)),INDEX($L39:$L42,MATCH(B45,$B39:$B42,0),1))</f>
        <v>1</v>
      </c>
      <c r="M45" s="139" t="n">
        <f aca="false">IF(ISERROR(MATCH(C45,$B39:$B42,0)),IF(ISERROR(MATCH(C45,$C39:$C42,0)),IF(ISERROR(MATCH(LOOKUP(C45,$E44:$I44,$E42:$I42),$B39:$B42,0)),INDEX($M39:$M42,MATCH(LOOKUP(C45,$E44:$I44,$E42:$I42),$C39:$C42,0),1),INDEX($L39:$L42,MATCH(LOOKUP(C45,$E44:$I44,$E42:$I42),$B39:$B42,0),1)),INDEX($M39:$M42,MATCH(C45,$C39:$C42,0),1)),INDEX($L39:$L42,MATCH(C45,$B39:$B42,0),1))</f>
        <v>11</v>
      </c>
      <c r="N45" s="136" t="str">
        <f aca="false">IF(ISBLANK('RR page 1'!$K15),"",IF('RR page 1'!$K15="B",$B45,$C45))</f>
        <v/>
      </c>
      <c r="O45" s="137" t="n">
        <v>2</v>
      </c>
      <c r="P45" s="130" t="n">
        <v>3</v>
      </c>
      <c r="Q45" s="113"/>
      <c r="R45" s="138" t="str">
        <f aca="false">CONCATENATE(ADDRESS($B45+2,$C45+1,4,1)," ",ADDRESS($C45+2,$B45+1,4,1))</f>
        <v>L3 B13</v>
      </c>
      <c r="S45" s="114"/>
      <c r="T45" s="114"/>
      <c r="U45" s="113"/>
      <c r="V45" s="114"/>
      <c r="W45" s="114"/>
      <c r="X45" s="114"/>
      <c r="Y45" s="114"/>
    </row>
    <row r="46" s="115" customFormat="true" ht="15" hidden="false" customHeight="true" outlineLevel="0" collapsed="false">
      <c r="A46" s="130" t="n">
        <v>3</v>
      </c>
      <c r="B46" s="131" t="n">
        <v>13</v>
      </c>
      <c r="C46" s="131" t="n">
        <v>10</v>
      </c>
      <c r="D46" s="132"/>
      <c r="E46" s="132"/>
      <c r="F46" s="132"/>
      <c r="G46" s="132"/>
      <c r="H46" s="132"/>
      <c r="I46" s="130"/>
      <c r="J46" s="130"/>
      <c r="K46" s="130"/>
      <c r="L46" s="139" t="n">
        <f aca="false">IF(ISERROR(MATCH(B46,$B39:$B42,0)),IF(ISERROR(MATCH(B46,$C39:$C42,0)),IF(ISERROR(MATCH(LOOKUP(B46,$E44:$I44,$E42:$I42),$B39:$B42,0)),INDEX($M39:$M42,MATCH(LOOKUP(B46,$E44:$I44,$E42:$I42),$C39:$C42,0),1),INDEX($L39:$L42,MATCH(LOOKUP(B46,$E44:$I44,$E42:$I42),$B39:$B42,0),1)),INDEX($M39:$M42,MATCH(B46,$C39:$C42,0),1)),INDEX($L39:$L42,MATCH(B46,$B39:$B42,0),1))</f>
        <v>13</v>
      </c>
      <c r="M46" s="139" t="n">
        <f aca="false">IF(ISERROR(MATCH(C46,$B39:$B42,0)),IF(ISERROR(MATCH(C46,$C39:$C42,0)),IF(ISERROR(MATCH(LOOKUP(C46,$E44:$I44,$E42:$I42),$B39:$B42,0)),INDEX($M39:$M42,MATCH(LOOKUP(C46,$E44:$I44,$E42:$I42),$C39:$C42,0),1),INDEX($L39:$L42,MATCH(LOOKUP(C46,$E44:$I44,$E42:$I42),$B39:$B42,0),1)),INDEX($M39:$M42,MATCH(C46,$C39:$C42,0),1)),INDEX($L39:$L42,MATCH(C46,$B39:$B42,0),1))</f>
        <v>4</v>
      </c>
      <c r="N46" s="136" t="str">
        <f aca="false">IF(ISBLANK('RR page 1'!$K16),"",IF('RR page 1'!$K16="B",$B46,$C46))</f>
        <v/>
      </c>
      <c r="O46" s="137" t="n">
        <v>3</v>
      </c>
      <c r="P46" s="130" t="n">
        <v>3</v>
      </c>
      <c r="Q46" s="113"/>
      <c r="R46" s="138" t="str">
        <f aca="false">CONCATENATE(ADDRESS($B46+2,$C46+1,4,1)," ",ADDRESS($C46+2,$B46+1,4,1))</f>
        <v>K15 N12</v>
      </c>
      <c r="S46" s="114"/>
      <c r="T46" s="114"/>
      <c r="U46" s="113"/>
      <c r="V46" s="114"/>
      <c r="W46" s="114"/>
      <c r="X46" s="114"/>
      <c r="Y46" s="114"/>
    </row>
    <row r="47" s="115" customFormat="true" ht="15" hidden="false" customHeight="true" outlineLevel="0" collapsed="false">
      <c r="A47" s="130" t="n">
        <v>3</v>
      </c>
      <c r="B47" s="131" t="n">
        <v>14</v>
      </c>
      <c r="C47" s="131" t="n">
        <v>9</v>
      </c>
      <c r="D47" s="132" t="s">
        <v>35</v>
      </c>
      <c r="E47" s="132"/>
      <c r="F47" s="132"/>
      <c r="G47" s="132"/>
      <c r="H47" s="132"/>
      <c r="J47" s="130"/>
      <c r="L47" s="139" t="n">
        <f aca="false">IF(ISERROR(MATCH(B47,$B39:$B42,0)),IF(ISERROR(MATCH(B47,$C39:$C42,0)),IF(ISERROR(MATCH(LOOKUP(B47,$E44:$I44,$E42:$I42),$B39:$B42,0)),INDEX($M39:$M42,MATCH(LOOKUP(B47,$E44:$I44,$E42:$I42),$C39:$C42,0),1),INDEX($L39:$L42,MATCH(LOOKUP(B47,$E44:$I44,$E42:$I42),$B39:$B42,0),1)),INDEX($M39:$M42,MATCH(B47,$C39:$C42,0),1)),INDEX($L39:$L42,MATCH(B47,$B39:$B42,0),1))</f>
        <v>14</v>
      </c>
      <c r="M47" s="139" t="n">
        <f aca="false">IF(ISERROR(MATCH(C47,$B39:$B42,0)),IF(ISERROR(MATCH(C47,$C39:$C42,0)),IF(ISERROR(MATCH(LOOKUP(C47,$E44:$I44,$E42:$I42),$B39:$B42,0)),INDEX($M39:$M42,MATCH(LOOKUP(C47,$E44:$I44,$E42:$I42),$C39:$C42,0),1),INDEX($L39:$L42,MATCH(LOOKUP(C47,$E44:$I44,$E42:$I42),$B39:$B42,0),1)),INDEX($M39:$M42,MATCH(C47,$C39:$C42,0),1)),INDEX($L39:$L42,MATCH(C47,$B39:$B42,0),1))</f>
        <v>3</v>
      </c>
      <c r="N47" s="136" t="str">
        <f aca="false">IF(ISBLANK('RR page 1'!$K17),"",IF('RR page 1'!$K17="B",$B47,$C47))</f>
        <v/>
      </c>
      <c r="O47" s="137" t="n">
        <v>4</v>
      </c>
      <c r="P47" s="130" t="n">
        <v>3</v>
      </c>
      <c r="Q47" s="113"/>
      <c r="R47" s="138" t="str">
        <f aca="false">CONCATENATE(ADDRESS($B47+2,$C47+1,4,1)," ",ADDRESS($C47+2,$B47+1,4,1))</f>
        <v>J16 O11</v>
      </c>
      <c r="S47" s="114"/>
      <c r="T47" s="114"/>
      <c r="U47" s="113"/>
      <c r="V47" s="114"/>
      <c r="W47" s="114"/>
      <c r="X47" s="114"/>
      <c r="Y47" s="114"/>
    </row>
    <row r="48" s="115" customFormat="true" ht="15" hidden="false" customHeight="true" outlineLevel="0" collapsed="false">
      <c r="A48" s="130"/>
      <c r="B48" s="131"/>
      <c r="C48" s="131"/>
      <c r="D48" s="132" t="n">
        <f aca="false">COUNT(E47:I47)</f>
        <v>0</v>
      </c>
      <c r="E48" s="132"/>
      <c r="F48" s="132"/>
      <c r="G48" s="132"/>
      <c r="H48" s="132"/>
      <c r="I48" s="130"/>
      <c r="J48" s="130"/>
      <c r="K48" s="130"/>
      <c r="L48" s="139"/>
      <c r="M48" s="140"/>
      <c r="N48" s="141"/>
      <c r="O48" s="137"/>
      <c r="P48" s="130"/>
      <c r="Q48" s="113"/>
      <c r="R48" s="138"/>
      <c r="S48" s="114"/>
      <c r="T48" s="114"/>
      <c r="U48" s="113"/>
      <c r="V48" s="114"/>
      <c r="W48" s="114"/>
      <c r="X48" s="114"/>
      <c r="Y48" s="114"/>
    </row>
    <row r="49" s="115" customFormat="true" ht="15" hidden="false" customHeight="true" outlineLevel="0" collapsed="false">
      <c r="A49" s="130" t="n">
        <v>4</v>
      </c>
      <c r="B49" s="131" t="n">
        <v>13</v>
      </c>
      <c r="C49" s="131" t="n">
        <v>11</v>
      </c>
      <c r="D49" s="132" t="s">
        <v>34</v>
      </c>
      <c r="E49" s="132"/>
      <c r="F49" s="132"/>
      <c r="G49" s="132"/>
      <c r="H49" s="132"/>
      <c r="I49" s="130"/>
      <c r="J49" s="130"/>
      <c r="K49" s="130" t="n">
        <v>4</v>
      </c>
      <c r="L49" s="139" t="n">
        <f aca="false">IF(ISERROR(MATCH(B49,$B44:$B47,0)),IF(ISERROR(MATCH(B49,$C44:$C47,0)),IF(ISERROR(MATCH(LOOKUP(B49,$E49:$I49,$E47:$I47),$B44:$B47,0)),INDEX($M44:$M47,MATCH(LOOKUP(B49,$E49:$I49,$E47:$I47),$C44:$C47,0),1),INDEX($L44:$L47,MATCH(LOOKUP(B49,$E49:$I49,$E47:$I47),$B44:$B47,0),1)),INDEX($M44:$M47,MATCH(B49,$C44:$C47,0),1)),INDEX($L44:$L47,MATCH(B49,$B44:$B47,0),1))</f>
        <v>13</v>
      </c>
      <c r="M49" s="139" t="n">
        <f aca="false">IF(ISERROR(MATCH(C49,$B44:$B47,0)),IF(ISERROR(MATCH(C49,$C44:$C47,0)),IF(ISERROR(MATCH(LOOKUP(C49,$E49:$I49,$E47:$I47),$B44:$B47,0)),INDEX($M44:$M47,MATCH(LOOKUP(C49,$E49:$I49,$E47:$I47),$C44:$C47,0),1),INDEX($L44:$L47,MATCH(LOOKUP(C49,$E49:$I49,$E47:$I47),$B44:$B47,0),1)),INDEX($M44:$M47,MATCH(C49,$C44:$C47,0),1)),INDEX($L44:$L47,MATCH(C49,$B44:$B47,0),1))</f>
        <v>11</v>
      </c>
      <c r="N49" s="136" t="str">
        <f aca="false">IF(ISBLANK('RR page 1'!$K19),"",IF('RR page 1'!$K19="B",$B49,$C49))</f>
        <v/>
      </c>
      <c r="O49" s="137" t="n">
        <v>1</v>
      </c>
      <c r="P49" s="130" t="n">
        <v>4</v>
      </c>
      <c r="Q49" s="113"/>
      <c r="R49" s="138" t="str">
        <f aca="false">CONCATENATE(ADDRESS($B49+2,$C49+1,4,1)," ",ADDRESS($C49+2,$B49+1,4,1))</f>
        <v>L15 N13</v>
      </c>
      <c r="S49" s="114"/>
      <c r="T49" s="114"/>
      <c r="U49" s="113"/>
      <c r="V49" s="114"/>
      <c r="W49" s="114"/>
      <c r="X49" s="114"/>
      <c r="Y49" s="114"/>
    </row>
    <row r="50" s="115" customFormat="true" ht="15" hidden="false" customHeight="true" outlineLevel="0" collapsed="false">
      <c r="A50" s="130" t="n">
        <v>4</v>
      </c>
      <c r="B50" s="131" t="n">
        <v>14</v>
      </c>
      <c r="C50" s="131" t="n">
        <v>10</v>
      </c>
      <c r="D50" s="132"/>
      <c r="E50" s="132"/>
      <c r="F50" s="132"/>
      <c r="G50" s="132"/>
      <c r="H50" s="132"/>
      <c r="I50" s="130"/>
      <c r="J50" s="130"/>
      <c r="K50" s="130"/>
      <c r="L50" s="139" t="n">
        <f aca="false">IF(ISERROR(MATCH(B50,$B44:$B47,0)),IF(ISERROR(MATCH(B50,$C44:$C47,0)),IF(ISERROR(MATCH(LOOKUP(B50,$E49:$I49,$E47:$I47),$B44:$B47,0)),INDEX($M44:$M47,MATCH(LOOKUP(B50,$E49:$I49,$E47:$I47),$C44:$C47,0),1),INDEX($L44:$L47,MATCH(LOOKUP(B50,$E49:$I49,$E47:$I47),$B44:$B47,0),1)),INDEX($M44:$M47,MATCH(B50,$C44:$C47,0),1)),INDEX($L44:$L47,MATCH(B50,$B44:$B47,0),1))</f>
        <v>14</v>
      </c>
      <c r="M50" s="139" t="n">
        <f aca="false">IF(ISERROR(MATCH(C50,$B44:$B47,0)),IF(ISERROR(MATCH(C50,$C44:$C47,0)),IF(ISERROR(MATCH(LOOKUP(C50,$E49:$I49,$E47:$I47),$B44:$B47,0)),INDEX($M44:$M47,MATCH(LOOKUP(C50,$E49:$I49,$E47:$I47),$C44:$C47,0),1),INDEX($L44:$L47,MATCH(LOOKUP(C50,$E49:$I49,$E47:$I47),$B44:$B47,0),1)),INDEX($M44:$M47,MATCH(C50,$C44:$C47,0),1)),INDEX($L44:$L47,MATCH(C50,$B44:$B47,0),1))</f>
        <v>4</v>
      </c>
      <c r="N50" s="136" t="str">
        <f aca="false">IF(ISBLANK('RR page 1'!$K20),"",IF('RR page 1'!$K20="B",$B50,$C50))</f>
        <v/>
      </c>
      <c r="O50" s="137" t="n">
        <v>2</v>
      </c>
      <c r="P50" s="130" t="n">
        <v>4</v>
      </c>
      <c r="Q50" s="113"/>
      <c r="R50" s="138" t="str">
        <f aca="false">CONCATENATE(ADDRESS($B50+2,$C50+1,4,1)," ",ADDRESS($C50+2,$B50+1,4,1))</f>
        <v>K16 O12</v>
      </c>
      <c r="S50" s="114"/>
      <c r="T50" s="114"/>
      <c r="U50" s="113"/>
      <c r="V50" s="114"/>
      <c r="W50" s="114"/>
      <c r="X50" s="114"/>
      <c r="Y50" s="114"/>
    </row>
    <row r="51" s="115" customFormat="true" ht="15" hidden="false" customHeight="true" outlineLevel="0" collapsed="false">
      <c r="A51" s="130" t="n">
        <v>4</v>
      </c>
      <c r="B51" s="131" t="n">
        <v>12</v>
      </c>
      <c r="C51" s="131" t="n">
        <v>9</v>
      </c>
      <c r="D51" s="132" t="s">
        <v>35</v>
      </c>
      <c r="E51" s="132" t="n">
        <v>14</v>
      </c>
      <c r="F51" s="132" t="n">
        <v>13</v>
      </c>
      <c r="G51" s="132" t="n">
        <v>1</v>
      </c>
      <c r="H51" s="132" t="n">
        <v>2</v>
      </c>
      <c r="I51" s="130"/>
      <c r="J51" s="130"/>
      <c r="K51" s="130"/>
      <c r="L51" s="139" t="n">
        <f aca="false">IF(ISERROR(MATCH(B51,$B44:$B47,0)),IF(ISERROR(MATCH(B51,$C44:$C47,0)),IF(ISERROR(MATCH(LOOKUP(B51,$E49:$I49,$E47:$I47),$B44:$B47,0)),INDEX($M44:$M47,MATCH(LOOKUP(B51,$E49:$I49,$E47:$I47),$C44:$C47,0),1),INDEX($L44:$L47,MATCH(LOOKUP(B51,$E49:$I49,$E47:$I47),$B44:$B47,0),1)),INDEX($M44:$M47,MATCH(B51,$C44:$C47,0),1)),INDEX($L44:$L47,MATCH(B51,$B44:$B47,0),1))</f>
        <v>12</v>
      </c>
      <c r="M51" s="139" t="n">
        <f aca="false">IF(ISERROR(MATCH(C51,$B44:$B47,0)),IF(ISERROR(MATCH(C51,$C44:$C47,0)),IF(ISERROR(MATCH(LOOKUP(C51,$E49:$I49,$E47:$I47),$B44:$B47,0)),INDEX($M44:$M47,MATCH(LOOKUP(C51,$E49:$I49,$E47:$I47),$C44:$C47,0),1),INDEX($L44:$L47,MATCH(LOOKUP(C51,$E49:$I49,$E47:$I47),$B44:$B47,0),1)),INDEX($M44:$M47,MATCH(C51,$C44:$C47,0),1)),INDEX($L44:$L47,MATCH(C51,$B44:$B47,0),1))</f>
        <v>3</v>
      </c>
      <c r="N51" s="136" t="str">
        <f aca="false">IF(ISBLANK('RR page 1'!$K21),"",IF('RR page 1'!$K21="B",$B51,$C51))</f>
        <v/>
      </c>
      <c r="O51" s="137" t="n">
        <v>3</v>
      </c>
      <c r="P51" s="130" t="n">
        <v>4</v>
      </c>
      <c r="Q51" s="113"/>
      <c r="R51" s="138" t="str">
        <f aca="false">CONCATENATE(ADDRESS($B51+2,$C51+1,4,1)," ",ADDRESS($C51+2,$B51+1,4,1))</f>
        <v>J14 M11</v>
      </c>
      <c r="S51" s="114"/>
      <c r="T51" s="114"/>
      <c r="U51" s="113"/>
      <c r="V51" s="114"/>
      <c r="W51" s="114"/>
      <c r="X51" s="114"/>
      <c r="Y51" s="114"/>
    </row>
    <row r="52" s="115" customFormat="true" ht="15" hidden="false" customHeight="true" outlineLevel="0" collapsed="false">
      <c r="A52" s="130"/>
      <c r="B52" s="131"/>
      <c r="C52" s="131"/>
      <c r="D52" s="132" t="n">
        <f aca="false">COUNT(E51:I51)</f>
        <v>4</v>
      </c>
      <c r="E52" s="132"/>
      <c r="F52" s="132"/>
      <c r="G52" s="132"/>
      <c r="H52" s="132"/>
      <c r="I52" s="130"/>
      <c r="J52" s="130"/>
      <c r="K52" s="130"/>
      <c r="L52" s="139"/>
      <c r="M52" s="139"/>
      <c r="N52" s="141"/>
      <c r="O52" s="137"/>
      <c r="P52" s="130"/>
      <c r="Q52" s="113"/>
      <c r="R52" s="138"/>
      <c r="S52" s="114"/>
      <c r="T52" s="114"/>
      <c r="U52" s="113"/>
      <c r="V52" s="114"/>
      <c r="W52" s="114"/>
      <c r="X52" s="114"/>
      <c r="Y52" s="114"/>
    </row>
    <row r="53" s="115" customFormat="true" ht="15" hidden="false" customHeight="true" outlineLevel="0" collapsed="false">
      <c r="A53" s="130" t="n">
        <v>5</v>
      </c>
      <c r="B53" s="131" t="n">
        <v>10</v>
      </c>
      <c r="C53" s="131" t="n">
        <v>8</v>
      </c>
      <c r="D53" s="132" t="s">
        <v>34</v>
      </c>
      <c r="E53" s="132" t="n">
        <v>5</v>
      </c>
      <c r="F53" s="132" t="n">
        <v>6</v>
      </c>
      <c r="G53" s="132" t="n">
        <v>7</v>
      </c>
      <c r="H53" s="132" t="n">
        <v>8</v>
      </c>
      <c r="I53" s="130"/>
      <c r="J53" s="130"/>
      <c r="K53" s="130" t="n">
        <v>5</v>
      </c>
      <c r="L53" s="139" t="n">
        <f aca="false">IF(ISERROR(MATCH(B53,$B44:$B47,0)),IF(ISERROR(MATCH(B53,$C44:$C47,0)),IF(ISERROR(MATCH(LOOKUP(B53,$E53:$I53,$E51:$I51),$B44:$B47,0)),INDEX($M44:$M47,MATCH(LOOKUP(B53,$E53:$I53,$E51:$I51),$C44:$C47,0),1),INDEX($L44:$L47,MATCH(LOOKUP(B53,$E53:$I53,$E51:$I51),$B44:$B47,0),1)),INDEX($M44:$M47,MATCH(B53,$C44:$C47,0),1)),INDEX($L44:$L47,MATCH(B53,$B44:$B47,0),1))</f>
        <v>4</v>
      </c>
      <c r="M53" s="139" t="n">
        <f aca="false">IF(ISERROR(MATCH(C53,$B44:$B47,0)),IF(ISERROR(MATCH(C53,$C44:$C47,0)),IF(ISERROR(MATCH(LOOKUP(C53,$E53:$I53,$E51:$I51),$B44:$B47,0)),INDEX($M44:$M47,MATCH(LOOKUP(C53,$E53:$I53,$E51:$I51),$C44:$C47,0),1),INDEX($L44:$L47,MATCH(LOOKUP(C53,$E53:$I53,$E51:$I51),$B44:$B47,0),1)),INDEX($M44:$M47,MATCH(C53,$C44:$C47,0),1)),INDEX($L44:$L47,MATCH(C53,$B44:$B47,0),1))</f>
        <v>2</v>
      </c>
      <c r="N53" s="136" t="str">
        <f aca="false">IF(ISBLANK('RR page 1'!$K23),"",IF('RR page 1'!$K23="B",$B53,$C53))</f>
        <v/>
      </c>
      <c r="O53" s="137" t="n">
        <v>1</v>
      </c>
      <c r="P53" s="130" t="n">
        <v>5</v>
      </c>
      <c r="Q53" s="113"/>
      <c r="R53" s="138" t="str">
        <f aca="false">CONCATENATE(ADDRESS($B53+2,$C53+1,4,1)," ",ADDRESS($C53+2,$B53+1,4,1))</f>
        <v>I12 K10</v>
      </c>
      <c r="S53" s="114"/>
      <c r="T53" s="114"/>
      <c r="U53" s="113"/>
      <c r="V53" s="114"/>
      <c r="W53" s="114"/>
      <c r="X53" s="114"/>
      <c r="Y53" s="114"/>
    </row>
    <row r="54" s="115" customFormat="true" ht="15" hidden="false" customHeight="true" outlineLevel="0" collapsed="false">
      <c r="A54" s="130" t="n">
        <v>5</v>
      </c>
      <c r="B54" s="131" t="n">
        <v>9</v>
      </c>
      <c r="C54" s="131" t="n">
        <v>7</v>
      </c>
      <c r="D54" s="132"/>
      <c r="E54" s="132"/>
      <c r="F54" s="132"/>
      <c r="G54" s="132"/>
      <c r="H54" s="132"/>
      <c r="I54" s="130"/>
      <c r="J54" s="130"/>
      <c r="K54" s="130"/>
      <c r="L54" s="139" t="n">
        <f aca="false">IF(ISERROR(MATCH(B54,$B44:$B47,0)),IF(ISERROR(MATCH(B54,$C44:$C47,0)),IF(ISERROR(MATCH(LOOKUP(B54,$E53:$I53,$E51:$I51),$B44:$B47,0)),INDEX($M44:$M47,MATCH(LOOKUP(B54,$E53:$I53,$E51:$I51),$C44:$C47,0),1),INDEX($L44:$L47,MATCH(LOOKUP(B54,$E53:$I53,$E51:$I51),$B44:$B47,0),1)),INDEX($M44:$M47,MATCH(B54,$C44:$C47,0),1)),INDEX($L44:$L47,MATCH(B54,$B44:$B47,0),1))</f>
        <v>3</v>
      </c>
      <c r="M54" s="139" t="n">
        <f aca="false">IF(ISERROR(MATCH(C54,$B44:$B47,0)),IF(ISERROR(MATCH(C54,$C44:$C47,0)),IF(ISERROR(MATCH(LOOKUP(C54,$E53:$I53,$E51:$I51),$B44:$B47,0)),INDEX($M44:$M47,MATCH(LOOKUP(C54,$E53:$I53,$E51:$I51),$C44:$C47,0),1),INDEX($L44:$L47,MATCH(LOOKUP(C54,$E53:$I53,$E51:$I51),$B44:$B47,0),1)),INDEX($M44:$M47,MATCH(C54,$C44:$C47,0),1)),INDEX($L44:$L47,MATCH(C54,$B44:$B47,0),1))</f>
        <v>1</v>
      </c>
      <c r="N54" s="136" t="str">
        <f aca="false">IF(ISBLANK('RR page 1'!$K24),"",IF('RR page 1'!$K24="B",$B54,$C54))</f>
        <v/>
      </c>
      <c r="O54" s="137" t="n">
        <v>2</v>
      </c>
      <c r="P54" s="130" t="n">
        <v>5</v>
      </c>
      <c r="Q54" s="113"/>
      <c r="R54" s="138" t="str">
        <f aca="false">CONCATENATE(ADDRESS($B54+2,$C54+1,4,1)," ",ADDRESS($C54+2,$B54+1,4,1))</f>
        <v>H11 J9</v>
      </c>
      <c r="S54" s="114"/>
      <c r="T54" s="114"/>
      <c r="U54" s="113"/>
      <c r="V54" s="114"/>
      <c r="W54" s="114"/>
      <c r="X54" s="114"/>
      <c r="Y54" s="114"/>
    </row>
    <row r="55" s="115" customFormat="true" ht="15" hidden="false" customHeight="true" outlineLevel="0" collapsed="false">
      <c r="A55" s="130" t="n">
        <v>5</v>
      </c>
      <c r="B55" s="131" t="n">
        <v>11</v>
      </c>
      <c r="C55" s="131" t="n">
        <v>6</v>
      </c>
      <c r="D55" s="132"/>
      <c r="E55" s="132"/>
      <c r="F55" s="132"/>
      <c r="G55" s="132"/>
      <c r="H55" s="132"/>
      <c r="I55" s="130"/>
      <c r="J55" s="130"/>
      <c r="K55" s="130"/>
      <c r="L55" s="139" t="n">
        <f aca="false">IF(ISERROR(MATCH(B55,$B44:$B47,0)),IF(ISERROR(MATCH(B55,$C44:$C47,0)),IF(ISERROR(MATCH(LOOKUP(B55,$E53:$I53,$E51:$I51),$B44:$B47,0)),INDEX($M44:$M47,MATCH(LOOKUP(B55,$E53:$I53,$E51:$I51),$C44:$C47,0),1),INDEX($L44:$L47,MATCH(LOOKUP(B55,$E53:$I53,$E51:$I51),$B44:$B47,0),1)),INDEX($M44:$M47,MATCH(B55,$C44:$C47,0),1)),INDEX($L44:$L47,MATCH(B55,$B44:$B47,0),1))</f>
        <v>11</v>
      </c>
      <c r="M55" s="139" t="n">
        <f aca="false">IF(ISERROR(MATCH(C55,$B44:$B47,0)),IF(ISERROR(MATCH(C55,$C44:$C47,0)),IF(ISERROR(MATCH(LOOKUP(C55,$E53:$I53,$E51:$I51),$B44:$B47,0)),INDEX($M44:$M47,MATCH(LOOKUP(C55,$E53:$I53,$E51:$I51),$C44:$C47,0),1),INDEX($L44:$L47,MATCH(LOOKUP(C55,$E53:$I53,$E51:$I51),$B44:$B47,0),1)),INDEX($M44:$M47,MATCH(C55,$C44:$C47,0),1)),INDEX($L44:$L47,MATCH(C55,$B44:$B47,0),1))</f>
        <v>13</v>
      </c>
      <c r="N55" s="136" t="str">
        <f aca="false">IF(ISBLANK('RR page 1'!$K25),"",IF('RR page 1'!$K25="B",$B55,$C55))</f>
        <v/>
      </c>
      <c r="O55" s="137" t="n">
        <v>3</v>
      </c>
      <c r="P55" s="130" t="n">
        <v>5</v>
      </c>
      <c r="Q55" s="113"/>
      <c r="R55" s="138" t="str">
        <f aca="false">CONCATENATE(ADDRESS($B55+2,$C55+1,4,1)," ",ADDRESS($C55+2,$B55+1,4,1))</f>
        <v>G13 L8</v>
      </c>
      <c r="S55" s="114"/>
      <c r="T55" s="114"/>
      <c r="U55" s="113"/>
      <c r="V55" s="114"/>
      <c r="W55" s="114"/>
      <c r="X55" s="114"/>
      <c r="Y55" s="114"/>
    </row>
    <row r="56" s="115" customFormat="true" ht="15" hidden="false" customHeight="true" outlineLevel="0" collapsed="false">
      <c r="A56" s="130" t="n">
        <v>5</v>
      </c>
      <c r="B56" s="131" t="n">
        <v>12</v>
      </c>
      <c r="C56" s="131" t="n">
        <v>5</v>
      </c>
      <c r="D56" s="132" t="s">
        <v>35</v>
      </c>
      <c r="E56" s="132"/>
      <c r="F56" s="132"/>
      <c r="G56" s="132"/>
      <c r="H56" s="132"/>
      <c r="I56" s="130"/>
      <c r="J56" s="130"/>
      <c r="L56" s="139" t="n">
        <f aca="false">IF(ISERROR(MATCH(B56,$B44:$B47,0)),IF(ISERROR(MATCH(B56,$C44:$C47,0)),IF(ISERROR(MATCH(LOOKUP(B56,$E53:$I53,$E51:$I51),$B44:$B47,0)),INDEX($M44:$M47,MATCH(LOOKUP(B56,$E53:$I53,$E51:$I51),$C44:$C47,0),1),INDEX($L44:$L47,MATCH(LOOKUP(B56,$E53:$I53,$E51:$I51),$B44:$B47,0),1)),INDEX($M44:$M47,MATCH(B56,$C44:$C47,0),1)),INDEX($L44:$L47,MATCH(B56,$B44:$B47,0),1))</f>
        <v>12</v>
      </c>
      <c r="M56" s="139" t="n">
        <f aca="false">IF(ISERROR(MATCH(C56,$B44:$B47,0)),IF(ISERROR(MATCH(C56,$C44:$C47,0)),IF(ISERROR(MATCH(LOOKUP(C56,$E53:$I53,$E51:$I51),$B44:$B47,0)),INDEX($M44:$M47,MATCH(LOOKUP(C56,$E53:$I53,$E51:$I51),$C44:$C47,0),1),INDEX($L44:$L47,MATCH(LOOKUP(C56,$E53:$I53,$E51:$I51),$B44:$B47,0),1)),INDEX($M44:$M47,MATCH(C56,$C44:$C47,0),1)),INDEX($L44:$L47,MATCH(C56,$B44:$B47,0),1))</f>
        <v>14</v>
      </c>
      <c r="N56" s="136" t="str">
        <f aca="false">IF(ISBLANK('RR page 1'!$K26),"",IF('RR page 1'!$K26="B",$B56,$C56))</f>
        <v/>
      </c>
      <c r="O56" s="137" t="n">
        <v>4</v>
      </c>
      <c r="P56" s="130" t="n">
        <v>5</v>
      </c>
      <c r="Q56" s="113"/>
      <c r="R56" s="138" t="str">
        <f aca="false">CONCATENATE(ADDRESS($B56+2,$C56+1,4,1)," ",ADDRESS($C56+2,$B56+1,4,1))</f>
        <v>F14 M7</v>
      </c>
      <c r="S56" s="114"/>
      <c r="T56" s="114"/>
      <c r="U56" s="113"/>
      <c r="V56" s="114"/>
      <c r="W56" s="114"/>
      <c r="X56" s="114"/>
      <c r="Y56" s="114"/>
    </row>
    <row r="57" s="115" customFormat="true" ht="15" hidden="false" customHeight="true" outlineLevel="0" collapsed="false">
      <c r="A57" s="130"/>
      <c r="B57" s="131"/>
      <c r="C57" s="131"/>
      <c r="D57" s="132" t="n">
        <f aca="false">COUNT(E56:I56)</f>
        <v>0</v>
      </c>
      <c r="E57" s="132"/>
      <c r="F57" s="132"/>
      <c r="G57" s="132"/>
      <c r="H57" s="132"/>
      <c r="I57" s="130"/>
      <c r="J57" s="130"/>
      <c r="K57" s="130"/>
      <c r="L57" s="139"/>
      <c r="M57" s="139"/>
      <c r="N57" s="141"/>
      <c r="O57" s="137"/>
      <c r="P57" s="130"/>
      <c r="Q57" s="113"/>
      <c r="R57" s="138"/>
      <c r="S57" s="114"/>
      <c r="T57" s="114"/>
      <c r="U57" s="113"/>
      <c r="V57" s="114"/>
      <c r="W57" s="114"/>
      <c r="X57" s="114"/>
      <c r="Y57" s="114"/>
    </row>
    <row r="58" s="115" customFormat="true" ht="15" hidden="false" customHeight="true" outlineLevel="0" collapsed="false">
      <c r="A58" s="130" t="n">
        <v>6</v>
      </c>
      <c r="B58" s="131" t="n">
        <v>11</v>
      </c>
      <c r="C58" s="131" t="n">
        <v>8</v>
      </c>
      <c r="D58" s="132" t="s">
        <v>34</v>
      </c>
      <c r="E58" s="132"/>
      <c r="F58" s="132"/>
      <c r="G58" s="132"/>
      <c r="H58" s="132"/>
      <c r="I58" s="130"/>
      <c r="J58" s="130"/>
      <c r="K58" s="130" t="n">
        <v>6</v>
      </c>
      <c r="L58" s="139" t="n">
        <f aca="false">IF(ISERROR(MATCH(B58,$B53:$B56,0)),IF(ISERROR(MATCH(B58,$C53:$C56,0)),IF(ISERROR(MATCH(LOOKUP(B58,$E58:$I58,$E56:$I56),$B53:$B56,0)),INDEX($M53:$M56,MATCH(LOOKUP(B58,$E58:$I58,$E56:$I56),$C53:$C56,0),1),INDEX($L53:$L56,MATCH(LOOKUP(B58,$E58:$I58,$E56:$I56),$B53:$B56,0),1)),INDEX($M53:$M56,MATCH(B58,$C53:$C56,0),1)),INDEX($L53:$L56,MATCH(B58,$B53:$B56,0),1))</f>
        <v>11</v>
      </c>
      <c r="M58" s="139" t="n">
        <f aca="false">IF(ISERROR(MATCH(C58,$B53:$B56,0)),IF(ISERROR(MATCH(C58,$C53:$C56,0)),IF(ISERROR(MATCH(LOOKUP(C58,$E58:$I58,$E56:$I56),$B53:$B56,0)),INDEX($M53:$M56,MATCH(LOOKUP(C58,$E58:$I58,$E56:$I56),$C53:$C56,0),1),INDEX($L53:$L56,MATCH(LOOKUP(C58,$E58:$I58,$E56:$I56),$B53:$B56,0),1)),INDEX($M53:$M56,MATCH(C58,$C53:$C56,0),1)),INDEX($L53:$L56,MATCH(C58,$B53:$B56,0),1))</f>
        <v>2</v>
      </c>
      <c r="N58" s="136" t="str">
        <f aca="false">IF(ISBLANK('RR page 1'!$K28),"",IF('RR page 1'!$K28="B",$B58,$C58))</f>
        <v/>
      </c>
      <c r="O58" s="137" t="n">
        <v>1</v>
      </c>
      <c r="P58" s="130" t="n">
        <f aca="false">A58</f>
        <v>6</v>
      </c>
      <c r="Q58" s="113"/>
      <c r="R58" s="138" t="str">
        <f aca="false">CONCATENATE(ADDRESS($B58+2,$C58+1,4,1)," ",ADDRESS($C58+2,$B58+1,4,1))</f>
        <v>I13 L10</v>
      </c>
      <c r="S58" s="114"/>
      <c r="T58" s="114"/>
      <c r="U58" s="113"/>
      <c r="V58" s="114"/>
      <c r="W58" s="114"/>
      <c r="X58" s="114"/>
      <c r="Y58" s="114"/>
    </row>
    <row r="59" s="115" customFormat="true" ht="15" hidden="false" customHeight="true" outlineLevel="0" collapsed="false">
      <c r="A59" s="130" t="n">
        <v>6</v>
      </c>
      <c r="B59" s="131" t="n">
        <v>12</v>
      </c>
      <c r="C59" s="131" t="n">
        <v>7</v>
      </c>
      <c r="D59" s="132"/>
      <c r="E59" s="132"/>
      <c r="F59" s="132"/>
      <c r="G59" s="132"/>
      <c r="H59" s="132"/>
      <c r="I59" s="130"/>
      <c r="J59" s="130"/>
      <c r="K59" s="130"/>
      <c r="L59" s="139" t="n">
        <f aca="false">IF(ISERROR(MATCH(B59,$B53:$B56,0)),IF(ISERROR(MATCH(B59,$C53:$C56,0)),IF(ISERROR(MATCH(LOOKUP(B59,$E58:$I58,$E56:$I56),$B53:$B56,0)),INDEX($M53:$M56,MATCH(LOOKUP(B59,$E58:$I58,$E56:$I56),$C53:$C56,0),1),INDEX($L53:$L56,MATCH(LOOKUP(B59,$E58:$I58,$E56:$I56),$B53:$B56,0),1)),INDEX($M53:$M56,MATCH(B59,$C53:$C56,0),1)),INDEX($L53:$L56,MATCH(B59,$B53:$B56,0),1))</f>
        <v>12</v>
      </c>
      <c r="M59" s="139" t="n">
        <f aca="false">IF(ISERROR(MATCH(C59,$B53:$B56,0)),IF(ISERROR(MATCH(C59,$C53:$C56,0)),IF(ISERROR(MATCH(LOOKUP(C59,$E58:$I58,$E56:$I56),$B53:$B56,0)),INDEX($M53:$M56,MATCH(LOOKUP(C59,$E58:$I58,$E56:$I56),$C53:$C56,0),1),INDEX($L53:$L56,MATCH(LOOKUP(C59,$E58:$I58,$E56:$I56),$B53:$B56,0),1)),INDEX($M53:$M56,MATCH(C59,$C53:$C56,0),1)),INDEX($L53:$L56,MATCH(C59,$B53:$B56,0),1))</f>
        <v>1</v>
      </c>
      <c r="N59" s="136" t="str">
        <f aca="false">IF(ISBLANK('RR page 1'!$K29),"",IF('RR page 1'!$K29="B",$B59,$C59))</f>
        <v/>
      </c>
      <c r="O59" s="137" t="n">
        <v>2</v>
      </c>
      <c r="P59" s="130" t="n">
        <f aca="false">A59</f>
        <v>6</v>
      </c>
      <c r="Q59" s="113"/>
      <c r="R59" s="138" t="str">
        <f aca="false">CONCATENATE(ADDRESS($B59+2,$C59+1,4,1)," ",ADDRESS($C59+2,$B59+1,4,1))</f>
        <v>H14 M9</v>
      </c>
      <c r="S59" s="114"/>
      <c r="T59" s="114"/>
      <c r="U59" s="113"/>
      <c r="V59" s="114"/>
      <c r="W59" s="114"/>
      <c r="X59" s="114"/>
      <c r="Y59" s="114"/>
    </row>
    <row r="60" s="115" customFormat="true" ht="15" hidden="false" customHeight="true" outlineLevel="0" collapsed="false">
      <c r="A60" s="130" t="n">
        <f aca="false">A58</f>
        <v>6</v>
      </c>
      <c r="B60" s="131" t="n">
        <v>9</v>
      </c>
      <c r="C60" s="131" t="n">
        <v>6</v>
      </c>
      <c r="D60" s="132"/>
      <c r="E60" s="132"/>
      <c r="F60" s="132"/>
      <c r="G60" s="132"/>
      <c r="H60" s="132"/>
      <c r="I60" s="130"/>
      <c r="J60" s="130"/>
      <c r="K60" s="130"/>
      <c r="L60" s="139" t="n">
        <f aca="false">IF(ISERROR(MATCH(B60,$B53:$B56,0)),IF(ISERROR(MATCH(B60,$C53:$C56,0)),IF(ISERROR(MATCH(LOOKUP(B60,$E58:$I58,$E56:$I56),$B53:$B56,0)),INDEX($M53:$M56,MATCH(LOOKUP(B60,$E58:$I58,$E56:$I56),$C53:$C56,0),1),INDEX($L53:$L56,MATCH(LOOKUP(B60,$E58:$I58,$E56:$I56),$B53:$B56,0),1)),INDEX($M53:$M56,MATCH(B60,$C53:$C56,0),1)),INDEX($L53:$L56,MATCH(B60,$B53:$B56,0),1))</f>
        <v>3</v>
      </c>
      <c r="M60" s="139" t="n">
        <f aca="false">IF(ISERROR(MATCH(C60,$B53:$B56,0)),IF(ISERROR(MATCH(C60,$C53:$C56,0)),IF(ISERROR(MATCH(LOOKUP(C60,$E58:$I58,$E56:$I56),$B53:$B56,0)),INDEX($M53:$M56,MATCH(LOOKUP(C60,$E58:$I58,$E56:$I56),$C53:$C56,0),1),INDEX($L53:$L56,MATCH(LOOKUP(C60,$E58:$I58,$E56:$I56),$B53:$B56,0),1)),INDEX($M53:$M56,MATCH(C60,$C53:$C56,0),1)),INDEX($L53:$L56,MATCH(C60,$B53:$B56,0),1))</f>
        <v>13</v>
      </c>
      <c r="N60" s="136" t="str">
        <f aca="false">IF(ISBLANK('RR page 1'!$K30),"",IF('RR page 1'!$K30="B",$B60,$C60))</f>
        <v/>
      </c>
      <c r="O60" s="137" t="n">
        <v>3</v>
      </c>
      <c r="P60" s="130" t="n">
        <f aca="false">A60</f>
        <v>6</v>
      </c>
      <c r="Q60" s="113"/>
      <c r="R60" s="138" t="str">
        <f aca="false">CONCATENATE(ADDRESS($B60+2,$C60+1,4,1)," ",ADDRESS($C60+2,$B60+1,4,1))</f>
        <v>G11 J8</v>
      </c>
      <c r="S60" s="114"/>
      <c r="T60" s="114"/>
      <c r="U60" s="113"/>
      <c r="V60" s="114"/>
      <c r="W60" s="114"/>
      <c r="X60" s="114"/>
      <c r="Y60" s="114"/>
    </row>
    <row r="61" s="115" customFormat="true" ht="15" hidden="false" customHeight="true" outlineLevel="0" collapsed="false">
      <c r="A61" s="130" t="n">
        <f aca="false">A58</f>
        <v>6</v>
      </c>
      <c r="B61" s="131" t="n">
        <v>10</v>
      </c>
      <c r="C61" s="131" t="n">
        <v>5</v>
      </c>
      <c r="D61" s="132" t="s">
        <v>35</v>
      </c>
      <c r="E61" s="132" t="n">
        <v>11</v>
      </c>
      <c r="F61" s="132" t="n">
        <v>12</v>
      </c>
      <c r="G61" s="132"/>
      <c r="H61" s="132"/>
      <c r="I61" s="130"/>
      <c r="J61" s="130"/>
      <c r="K61" s="130"/>
      <c r="L61" s="139" t="n">
        <f aca="false">IF(ISERROR(MATCH(B61,$B53:$B56,0)),IF(ISERROR(MATCH(B61,$C53:$C56,0)),IF(ISERROR(MATCH(LOOKUP(B61,$E58:$I58,$E56:$I56),$B53:$B56,0)),INDEX($M53:$M56,MATCH(LOOKUP(B61,$E58:$I58,$E56:$I56),$C53:$C56,0),1),INDEX($L53:$L56,MATCH(LOOKUP(B61,$E58:$I58,$E56:$I56),$B53:$B56,0),1)),INDEX($M53:$M56,MATCH(B61,$C53:$C56,0),1)),INDEX($L53:$L56,MATCH(B61,$B53:$B56,0),1))</f>
        <v>4</v>
      </c>
      <c r="M61" s="139" t="n">
        <f aca="false">IF(ISERROR(MATCH(C61,$B53:$B56,0)),IF(ISERROR(MATCH(C61,$C53:$C56,0)),IF(ISERROR(MATCH(LOOKUP(C61,$E58:$I58,$E56:$I56),$B53:$B56,0)),INDEX($M53:$M56,MATCH(LOOKUP(C61,$E58:$I58,$E56:$I56),$C53:$C56,0),1),INDEX($L53:$L56,MATCH(LOOKUP(C61,$E58:$I58,$E56:$I56),$B53:$B56,0),1)),INDEX($M53:$M56,MATCH(C61,$C53:$C56,0),1)),INDEX($L53:$L56,MATCH(C61,$B53:$B56,0),1))</f>
        <v>14</v>
      </c>
      <c r="N61" s="136" t="str">
        <f aca="false">IF(ISBLANK('RR page 1'!$K31),"",IF('RR page 1'!$K31="B",$B61,$C61))</f>
        <v/>
      </c>
      <c r="O61" s="137" t="n">
        <v>4</v>
      </c>
      <c r="P61" s="130" t="n">
        <f aca="false">A61</f>
        <v>6</v>
      </c>
      <c r="Q61" s="113"/>
      <c r="R61" s="138" t="str">
        <f aca="false">CONCATENATE(ADDRESS($B61+2,$C61+1,4,1)," ",ADDRESS($C61+2,$B61+1,4,1))</f>
        <v>F12 K7</v>
      </c>
      <c r="S61" s="114"/>
      <c r="T61" s="114"/>
      <c r="U61" s="113"/>
      <c r="V61" s="114"/>
      <c r="W61" s="114"/>
      <c r="X61" s="114"/>
      <c r="Y61" s="114"/>
    </row>
    <row r="62" s="115" customFormat="true" ht="15" hidden="false" customHeight="true" outlineLevel="0" collapsed="false">
      <c r="A62" s="130"/>
      <c r="B62" s="131"/>
      <c r="C62" s="131"/>
      <c r="D62" s="132" t="n">
        <f aca="false">COUNT(E61:I61)</f>
        <v>2</v>
      </c>
      <c r="E62" s="132"/>
      <c r="F62" s="132"/>
      <c r="G62" s="132"/>
      <c r="H62" s="132"/>
      <c r="I62" s="130"/>
      <c r="J62" s="130"/>
      <c r="K62" s="130"/>
      <c r="L62" s="139"/>
      <c r="M62" s="140"/>
      <c r="N62" s="141"/>
      <c r="O62" s="137"/>
      <c r="P62" s="130"/>
      <c r="Q62" s="113"/>
      <c r="R62" s="138"/>
      <c r="S62" s="114"/>
      <c r="T62" s="114"/>
      <c r="U62" s="113"/>
      <c r="V62" s="114"/>
      <c r="W62" s="114"/>
      <c r="X62" s="114"/>
      <c r="Y62" s="114"/>
    </row>
    <row r="63" s="115" customFormat="true" ht="15" hidden="false" customHeight="true" outlineLevel="0" collapsed="false">
      <c r="A63" s="130" t="n">
        <v>7</v>
      </c>
      <c r="B63" s="131" t="n">
        <v>8</v>
      </c>
      <c r="C63" s="131" t="n">
        <v>6</v>
      </c>
      <c r="D63" s="132" t="s">
        <v>34</v>
      </c>
      <c r="E63" s="132" t="n">
        <v>3</v>
      </c>
      <c r="F63" s="132" t="n">
        <v>4</v>
      </c>
      <c r="G63" s="132"/>
      <c r="H63" s="132"/>
      <c r="I63" s="130"/>
      <c r="J63" s="130"/>
      <c r="K63" s="130" t="n">
        <v>7</v>
      </c>
      <c r="L63" s="139" t="n">
        <f aca="false">IF(ISERROR(MATCH(B63,$B58:$B61,0)),IF(ISERROR(MATCH(B63,$C58:$C61,0)),IF(ISERROR(MATCH(LOOKUP(B63,$E63:$I63,$E61:$I61),$B58:$B61,0)),INDEX($M58:$M61,MATCH(LOOKUP(B63,$E63:$I63,$E61:$I61),$C58:$C61,0),1),INDEX($L58:$L61,MATCH(LOOKUP(B63,$E63:$I63,$E61:$I61),$B58:$B61,0),1)),INDEX($M58:$M61,MATCH(B63,$C58:$C61,0),1)),INDEX($L58:$L61,MATCH(B63,$B58:$B61,0),1))</f>
        <v>2</v>
      </c>
      <c r="M63" s="139" t="n">
        <f aca="false">IF(ISERROR(MATCH(C63,$B58:$B61,0)),IF(ISERROR(MATCH(C63,$C58:$C61,0)),IF(ISERROR(MATCH(LOOKUP(C63,$E63:$I63,$E61:$I61),$B58:$B61,0)),INDEX($M58:$M61,MATCH(LOOKUP(C63,$E63:$I63,$E61:$I61),$C58:$C61,0),1),INDEX($L58:$L61,MATCH(LOOKUP(C63,$E63:$I63,$E61:$I61),$B58:$B61,0),1)),INDEX($M58:$M61,MATCH(C63,$C58:$C61,0),1)),INDEX($L58:$L61,MATCH(C63,$B58:$B61,0),1))</f>
        <v>13</v>
      </c>
      <c r="N63" s="136" t="str">
        <f aca="false">IF(ISBLANK('RR page 1'!$K33),"",IF('RR page 1'!$K33="B",$B63,$C63))</f>
        <v/>
      </c>
      <c r="O63" s="137" t="n">
        <v>1</v>
      </c>
      <c r="P63" s="130" t="n">
        <v>7</v>
      </c>
      <c r="Q63" s="113"/>
      <c r="R63" s="138" t="str">
        <f aca="false">CONCATENATE(ADDRESS($B63+2,$C63+1,4,1)," ",ADDRESS($C63+2,$B63+1,4,1))</f>
        <v>G10 I8</v>
      </c>
      <c r="S63" s="114"/>
      <c r="T63" s="114"/>
      <c r="U63" s="113"/>
      <c r="V63" s="114"/>
      <c r="W63" s="114"/>
      <c r="X63" s="114"/>
      <c r="Y63" s="114"/>
    </row>
    <row r="64" s="115" customFormat="true" ht="15" hidden="false" customHeight="true" outlineLevel="0" collapsed="false">
      <c r="A64" s="130" t="n">
        <v>7</v>
      </c>
      <c r="B64" s="131" t="n">
        <v>7</v>
      </c>
      <c r="C64" s="131" t="n">
        <v>5</v>
      </c>
      <c r="D64" s="132"/>
      <c r="E64" s="132"/>
      <c r="F64" s="132"/>
      <c r="G64" s="132"/>
      <c r="H64" s="132"/>
      <c r="I64" s="130"/>
      <c r="J64" s="130"/>
      <c r="K64" s="130"/>
      <c r="L64" s="139" t="n">
        <f aca="false">IF(ISERROR(MATCH(B64,$B58:$B61,0)),IF(ISERROR(MATCH(B64,$C58:$C61,0)),IF(ISERROR(MATCH(LOOKUP(B64,$E63:$I63,$E61:$I61),$B58:$B61,0)),INDEX($M58:$M61,MATCH(LOOKUP(B64,$E63:$I63,$E61:$I61),$C58:$C61,0),1),INDEX($L58:$L61,MATCH(LOOKUP(B64,$E63:$I63,$E61:$I61),$B58:$B61,0),1)),INDEX($M58:$M61,MATCH(B64,$C58:$C61,0),1)),INDEX($L58:$L61,MATCH(B64,$B58:$B61,0),1))</f>
        <v>1</v>
      </c>
      <c r="M64" s="139" t="n">
        <f aca="false">IF(ISERROR(MATCH(C64,$B58:$B61,0)),IF(ISERROR(MATCH(C64,$C58:$C61,0)),IF(ISERROR(MATCH(LOOKUP(C64,$E63:$I63,$E61:$I61),$B58:$B61,0)),INDEX($M58:$M61,MATCH(LOOKUP(C64,$E63:$I63,$E61:$I61),$C58:$C61,0),1),INDEX($L58:$L61,MATCH(LOOKUP(C64,$E63:$I63,$E61:$I61),$B58:$B61,0),1)),INDEX($M58:$M61,MATCH(C64,$C58:$C61,0),1)),INDEX($L58:$L61,MATCH(C64,$B58:$B61,0),1))</f>
        <v>14</v>
      </c>
      <c r="N64" s="136" t="str">
        <f aca="false">IF(ISBLANK('RR page 1'!$K34),"",IF('RR page 1'!$K34="B",$B64,$C64))</f>
        <v/>
      </c>
      <c r="O64" s="137" t="n">
        <v>2</v>
      </c>
      <c r="P64" s="130" t="n">
        <v>7</v>
      </c>
      <c r="Q64" s="113"/>
      <c r="R64" s="138" t="str">
        <f aca="false">CONCATENATE(ADDRESS($B64+2,$C64+1,4,1)," ",ADDRESS($C64+2,$B64+1,4,1))</f>
        <v>F9 H7</v>
      </c>
      <c r="S64" s="114"/>
      <c r="T64" s="114"/>
      <c r="U64" s="113"/>
      <c r="V64" s="114"/>
      <c r="W64" s="114"/>
      <c r="X64" s="114"/>
      <c r="Y64" s="114"/>
    </row>
    <row r="65" s="115" customFormat="true" ht="15" hidden="false" customHeight="true" outlineLevel="0" collapsed="false">
      <c r="A65" s="130" t="n">
        <v>7</v>
      </c>
      <c r="B65" s="131" t="n">
        <v>10</v>
      </c>
      <c r="C65" s="131" t="n">
        <v>3</v>
      </c>
      <c r="D65" s="132"/>
      <c r="E65" s="132"/>
      <c r="F65" s="132"/>
      <c r="G65" s="132"/>
      <c r="H65" s="132"/>
      <c r="I65" s="130"/>
      <c r="J65" s="130"/>
      <c r="K65" s="130"/>
      <c r="L65" s="139" t="n">
        <f aca="false">IF(ISERROR(MATCH(B65,$B58:$B61,0)),IF(ISERROR(MATCH(B65,$C58:$C61,0)),IF(ISERROR(MATCH(LOOKUP(B65,$E63:$I63,$E61:$I61),$B58:$B61,0)),INDEX($M58:$M61,MATCH(LOOKUP(B65,$E63:$I63,$E61:$I61),$C58:$C61,0),1),INDEX($L58:$L61,MATCH(LOOKUP(B65,$E63:$I63,$E61:$I61),$B58:$B61,0),1)),INDEX($M58:$M61,MATCH(B65,$C58:$C61,0),1)),INDEX($L58:$L61,MATCH(B65,$B58:$B61,0),1))</f>
        <v>4</v>
      </c>
      <c r="M65" s="139" t="n">
        <f aca="false">IF(ISERROR(MATCH(C65,$B58:$B61,0)),IF(ISERROR(MATCH(C65,$C58:$C61,0)),IF(ISERROR(MATCH(LOOKUP(C65,$E63:$I63,$E61:$I61),$B58:$B61,0)),INDEX($M58:$M61,MATCH(LOOKUP(C65,$E63:$I63,$E61:$I61),$C58:$C61,0),1),INDEX($L58:$L61,MATCH(LOOKUP(C65,$E63:$I63,$E61:$I61),$B58:$B61,0),1)),INDEX($M58:$M61,MATCH(C65,$C58:$C61,0),1)),INDEX($L58:$L61,MATCH(C65,$B58:$B61,0),1))</f>
        <v>11</v>
      </c>
      <c r="N65" s="136" t="str">
        <f aca="false">IF(ISBLANK('RR page 1'!$K35),"",IF('RR page 1'!$K35="B",$B65,$C65))</f>
        <v/>
      </c>
      <c r="O65" s="137" t="n">
        <v>3</v>
      </c>
      <c r="P65" s="130" t="n">
        <v>7</v>
      </c>
      <c r="Q65" s="113"/>
      <c r="R65" s="138" t="str">
        <f aca="false">CONCATENATE(ADDRESS($B65+2,$C65+1,4,1)," ",ADDRESS($C65+2,$B65+1,4,1))</f>
        <v>D12 K5</v>
      </c>
      <c r="S65" s="114"/>
      <c r="T65" s="114"/>
      <c r="U65" s="113"/>
      <c r="V65" s="114"/>
      <c r="W65" s="114"/>
      <c r="X65" s="114"/>
      <c r="Y65" s="114"/>
    </row>
    <row r="66" s="115" customFormat="true" ht="15" hidden="false" customHeight="true" outlineLevel="0" collapsed="false">
      <c r="A66" s="130" t="n">
        <v>7</v>
      </c>
      <c r="B66" s="131" t="n">
        <v>9</v>
      </c>
      <c r="C66" s="131" t="n">
        <v>4</v>
      </c>
      <c r="D66" s="132" t="s">
        <v>35</v>
      </c>
      <c r="E66" s="132" t="n">
        <v>10</v>
      </c>
      <c r="F66" s="132" t="n">
        <v>9</v>
      </c>
      <c r="G66" s="132"/>
      <c r="H66" s="132"/>
      <c r="I66" s="130"/>
      <c r="J66" s="130"/>
      <c r="K66" s="130"/>
      <c r="L66" s="139" t="n">
        <f aca="false">IF(ISERROR(MATCH(B66,$B58:$B61,0)),IF(ISERROR(MATCH(B66,$C58:$C61,0)),IF(ISERROR(MATCH(LOOKUP(B66,$E63:$I63,$E61:$I61),$B58:$B61,0)),INDEX($M58:$M61,MATCH(LOOKUP(B66,$E63:$I63,$E61:$I61),$C58:$C61,0),1),INDEX($L58:$L61,MATCH(LOOKUP(B66,$E63:$I63,$E61:$I61),$B58:$B61,0),1)),INDEX($M58:$M61,MATCH(B66,$C58:$C61,0),1)),INDEX($L58:$L61,MATCH(B66,$B58:$B61,0),1))</f>
        <v>3</v>
      </c>
      <c r="M66" s="139" t="n">
        <f aca="false">IF(ISERROR(MATCH(C66,$B58:$B61,0)),IF(ISERROR(MATCH(C66,$C58:$C61,0)),IF(ISERROR(MATCH(LOOKUP(C66,$E63:$I63,$E61:$I61),$B58:$B61,0)),INDEX($M58:$M61,MATCH(LOOKUP(C66,$E63:$I63,$E61:$I61),$C58:$C61,0),1),INDEX($L58:$L61,MATCH(LOOKUP(C66,$E63:$I63,$E61:$I61),$B58:$B61,0),1)),INDEX($M58:$M61,MATCH(C66,$C58:$C61,0),1)),INDEX($L58:$L61,MATCH(C66,$B58:$B61,0),1))</f>
        <v>12</v>
      </c>
      <c r="N66" s="136" t="str">
        <f aca="false">IF(ISBLANK('RR page 1'!$K36),"",IF('RR page 1'!$K36="B",$B66,$C66))</f>
        <v/>
      </c>
      <c r="O66" s="137" t="n">
        <v>4</v>
      </c>
      <c r="P66" s="130" t="n">
        <v>7</v>
      </c>
      <c r="Q66" s="113"/>
      <c r="R66" s="138" t="str">
        <f aca="false">CONCATENATE(ADDRESS($B66+2,$C66+1,4,1)," ",ADDRESS($C66+2,$B66+1,4,1))</f>
        <v>E11 J6</v>
      </c>
      <c r="S66" s="114"/>
      <c r="T66" s="114"/>
      <c r="U66" s="113"/>
      <c r="V66" s="114"/>
      <c r="W66" s="114"/>
      <c r="X66" s="114"/>
      <c r="Y66" s="114"/>
    </row>
    <row r="67" s="115" customFormat="true" ht="15" hidden="false" customHeight="true" outlineLevel="0" collapsed="false">
      <c r="A67" s="130"/>
      <c r="B67" s="131"/>
      <c r="C67" s="131"/>
      <c r="D67" s="132" t="n">
        <f aca="false">COUNT(E66:I66)</f>
        <v>2</v>
      </c>
      <c r="E67" s="132"/>
      <c r="F67" s="132"/>
      <c r="G67" s="132"/>
      <c r="H67" s="132"/>
      <c r="I67" s="130"/>
      <c r="J67" s="130"/>
      <c r="K67" s="130"/>
      <c r="L67" s="139"/>
      <c r="M67" s="140"/>
      <c r="N67" s="141"/>
      <c r="O67" s="137"/>
      <c r="P67" s="130"/>
      <c r="Q67" s="113"/>
      <c r="R67" s="138"/>
      <c r="S67" s="114"/>
      <c r="T67" s="114"/>
      <c r="U67" s="113"/>
      <c r="V67" s="114"/>
      <c r="W67" s="114"/>
      <c r="X67" s="114"/>
      <c r="Y67" s="114"/>
    </row>
    <row r="68" s="115" customFormat="true" ht="15" hidden="false" customHeight="true" outlineLevel="0" collapsed="false">
      <c r="A68" s="130" t="n">
        <v>8</v>
      </c>
      <c r="B68" s="131" t="n">
        <v>7</v>
      </c>
      <c r="C68" s="131" t="n">
        <v>3</v>
      </c>
      <c r="D68" s="132" t="s">
        <v>34</v>
      </c>
      <c r="E68" s="132" t="n">
        <v>13</v>
      </c>
      <c r="F68" s="132" t="n">
        <v>14</v>
      </c>
      <c r="G68" s="132"/>
      <c r="H68" s="132"/>
      <c r="I68" s="130"/>
      <c r="J68" s="130"/>
      <c r="K68" s="130" t="n">
        <v>8</v>
      </c>
      <c r="L68" s="139" t="n">
        <f aca="false">IF(ISERROR(MATCH(B68,$B63:$B66,0)),IF(ISERROR(MATCH(B68,$C63:$C66,0)),IF(ISERROR(MATCH(LOOKUP(B68,$E68:$I68,$E66:$I66),$B63:$B66,0)),INDEX($M63:$M66,MATCH(LOOKUP(B68,$E68:$I68,$E66:$I66),$C63:$C66,0),1),INDEX($L63:$L66,MATCH(LOOKUP(B68,$E68:$I68,$E66:$I66),$B63:$B66,0),1)),INDEX($M63:$M66,MATCH(B68,$C63:$C66,0),1)),INDEX($L63:$L66,MATCH(B68,$B63:$B66,0),1))</f>
        <v>1</v>
      </c>
      <c r="M68" s="139" t="n">
        <f aca="false">IF(ISERROR(MATCH(C68,$B63:$B66,0)),IF(ISERROR(MATCH(C68,$C63:$C66,0)),IF(ISERROR(MATCH(LOOKUP(C68,$E68:$I68,$E66:$I66),$B63:$B66,0)),INDEX($M63:$M66,MATCH(LOOKUP(C68,$E68:$I68,$E66:$I66),$C63:$C66,0),1),INDEX($L63:$L66,MATCH(LOOKUP(C68,$E68:$I68,$E66:$I66),$B63:$B66,0),1)),INDEX($M63:$M66,MATCH(C68,$C63:$C66,0),1)),INDEX($L63:$L66,MATCH(C68,$B63:$B66,0),1))</f>
        <v>11</v>
      </c>
      <c r="N68" s="136" t="str">
        <f aca="false">IF(ISBLANK('RR page 1'!$K38),"",IF('RR page 1'!$K38="B",$B68,$C68))</f>
        <v/>
      </c>
      <c r="O68" s="137" t="n">
        <v>1</v>
      </c>
      <c r="P68" s="130" t="n">
        <v>8</v>
      </c>
      <c r="Q68" s="113"/>
      <c r="R68" s="138" t="str">
        <f aca="false">CONCATENATE(ADDRESS($B68+2,$C68+1,4,1)," ",ADDRESS($C68+2,$B68+1,4,1))</f>
        <v>D9 H5</v>
      </c>
      <c r="S68" s="114"/>
      <c r="T68" s="114"/>
      <c r="U68" s="113"/>
      <c r="V68" s="114"/>
      <c r="W68" s="114"/>
      <c r="X68" s="114"/>
      <c r="Y68" s="114"/>
    </row>
    <row r="69" s="115" customFormat="true" ht="15" hidden="false" customHeight="true" outlineLevel="0" collapsed="false">
      <c r="A69" s="130" t="n">
        <v>8</v>
      </c>
      <c r="B69" s="131" t="n">
        <v>6</v>
      </c>
      <c r="C69" s="131" t="n">
        <v>4</v>
      </c>
      <c r="D69" s="132"/>
      <c r="E69" s="132"/>
      <c r="F69" s="132"/>
      <c r="G69" s="132"/>
      <c r="H69" s="132"/>
      <c r="I69" s="130"/>
      <c r="J69" s="130"/>
      <c r="K69" s="130"/>
      <c r="L69" s="139" t="n">
        <f aca="false">IF(ISERROR(MATCH(B69,$B63:$B66,0)),IF(ISERROR(MATCH(B69,$C63:$C66,0)),IF(ISERROR(MATCH(LOOKUP(B69,$E68:$I68,$E66:$I66),$B63:$B66,0)),INDEX($M63:$M66,MATCH(LOOKUP(B69,$E68:$I68,$E66:$I66),$C63:$C66,0),1),INDEX($L63:$L66,MATCH(LOOKUP(B69,$E68:$I68,$E66:$I66),$B63:$B66,0),1)),INDEX($M63:$M66,MATCH(B69,$C63:$C66,0),1)),INDEX($L63:$L66,MATCH(B69,$B63:$B66,0),1))</f>
        <v>13</v>
      </c>
      <c r="M69" s="139" t="n">
        <f aca="false">IF(ISERROR(MATCH(C69,$B63:$B66,0)),IF(ISERROR(MATCH(C69,$C63:$C66,0)),IF(ISERROR(MATCH(LOOKUP(C69,$E68:$I68,$E66:$I66),$B63:$B66,0)),INDEX($M63:$M66,MATCH(LOOKUP(C69,$E68:$I68,$E66:$I66),$C63:$C66,0),1),INDEX($L63:$L66,MATCH(LOOKUP(C69,$E68:$I68,$E66:$I66),$B63:$B66,0),1)),INDEX($M63:$M66,MATCH(C69,$C63:$C66,0),1)),INDEX($L63:$L66,MATCH(C69,$B63:$B66,0),1))</f>
        <v>12</v>
      </c>
      <c r="N69" s="136" t="str">
        <f aca="false">IF(ISBLANK('RR page 1'!$K39),"",IF('RR page 1'!$K39="B",$B69,$C69))</f>
        <v/>
      </c>
      <c r="O69" s="137" t="n">
        <v>2</v>
      </c>
      <c r="P69" s="130" t="n">
        <v>8</v>
      </c>
      <c r="Q69" s="113"/>
      <c r="R69" s="138" t="str">
        <f aca="false">CONCATENATE(ADDRESS($B69+2,$C69+1,4,1)," ",ADDRESS($C69+2,$B69+1,4,1))</f>
        <v>E8 G6</v>
      </c>
      <c r="S69" s="114"/>
      <c r="T69" s="114"/>
      <c r="U69" s="113"/>
      <c r="V69" s="114"/>
      <c r="W69" s="114"/>
      <c r="X69" s="114"/>
      <c r="Y69" s="114"/>
    </row>
    <row r="70" s="115" customFormat="true" ht="15" hidden="false" customHeight="true" outlineLevel="0" collapsed="false">
      <c r="A70" s="130" t="n">
        <v>8</v>
      </c>
      <c r="B70" s="131" t="n">
        <v>13</v>
      </c>
      <c r="C70" s="131" t="n">
        <v>8</v>
      </c>
      <c r="D70" s="132"/>
      <c r="E70" s="132"/>
      <c r="F70" s="132"/>
      <c r="G70" s="132"/>
      <c r="H70" s="132"/>
      <c r="I70" s="130"/>
      <c r="J70" s="130"/>
      <c r="K70" s="130"/>
      <c r="L70" s="139" t="n">
        <f aca="false">IF(ISERROR(MATCH(B70,$B63:$B66,0)),IF(ISERROR(MATCH(B70,$C63:$C66,0)),IF(ISERROR(MATCH(LOOKUP(B70,$E68:$I68,$E66:$I66),$B63:$B66,0)),INDEX($M63:$M66,MATCH(LOOKUP(B70,$E68:$I68,$E66:$I66),$C63:$C66,0),1),INDEX($L63:$L66,MATCH(LOOKUP(B70,$E68:$I68,$E66:$I66),$B63:$B66,0),1)),INDEX($M63:$M66,MATCH(B70,$C63:$C66,0),1)),INDEX($L63:$L66,MATCH(B70,$B63:$B66,0),1))</f>
        <v>4</v>
      </c>
      <c r="M70" s="139" t="n">
        <f aca="false">IF(ISERROR(MATCH(C70,$B63:$B66,0)),IF(ISERROR(MATCH(C70,$C63:$C66,0)),IF(ISERROR(MATCH(LOOKUP(C70,$E68:$I68,$E66:$I66),$B63:$B66,0)),INDEX($M63:$M66,MATCH(LOOKUP(C70,$E68:$I68,$E66:$I66),$C63:$C66,0),1),INDEX($L63:$L66,MATCH(LOOKUP(C70,$E68:$I68,$E66:$I66),$B63:$B66,0),1)),INDEX($M63:$M66,MATCH(C70,$C63:$C66,0),1)),INDEX($L63:$L66,MATCH(C70,$B63:$B66,0),1))</f>
        <v>2</v>
      </c>
      <c r="N70" s="136" t="str">
        <f aca="false">IF(ISBLANK('RR page 1'!$K40),"",IF('RR page 1'!$K40="B",$B70,$C70))</f>
        <v/>
      </c>
      <c r="O70" s="137" t="n">
        <v>3</v>
      </c>
      <c r="P70" s="130" t="n">
        <v>8</v>
      </c>
      <c r="Q70" s="113"/>
      <c r="R70" s="138" t="str">
        <f aca="false">CONCATENATE(ADDRESS($B70+2,$C70+1,4,1)," ",ADDRESS($C70+2,$B70+1,4,1))</f>
        <v>I15 N10</v>
      </c>
      <c r="S70" s="114"/>
      <c r="T70" s="114"/>
      <c r="U70" s="113"/>
      <c r="V70" s="114"/>
      <c r="W70" s="114"/>
      <c r="X70" s="114"/>
      <c r="Y70" s="114"/>
    </row>
    <row r="71" s="115" customFormat="true" ht="15" hidden="false" customHeight="true" outlineLevel="0" collapsed="false">
      <c r="A71" s="130" t="n">
        <v>8</v>
      </c>
      <c r="B71" s="131" t="n">
        <v>5</v>
      </c>
      <c r="C71" s="131" t="n">
        <v>14</v>
      </c>
      <c r="D71" s="132" t="s">
        <v>35</v>
      </c>
      <c r="E71" s="132"/>
      <c r="F71" s="132"/>
      <c r="G71" s="132"/>
      <c r="H71" s="132"/>
      <c r="I71" s="130"/>
      <c r="J71" s="130"/>
      <c r="K71" s="130"/>
      <c r="L71" s="139" t="n">
        <f aca="false">IF(ISERROR(MATCH(B71,$B63:$B66,0)),IF(ISERROR(MATCH(B71,$C63:$C66,0)),IF(ISERROR(MATCH(LOOKUP(B71,$E68:$I68,$E66:$I66),$B63:$B66,0)),INDEX($M63:$M66,MATCH(LOOKUP(B71,$E68:$I68,$E66:$I66),$C63:$C66,0),1),INDEX($L63:$L66,MATCH(LOOKUP(B71,$E68:$I68,$E66:$I66),$B63:$B66,0),1)),INDEX($M63:$M66,MATCH(B71,$C63:$C66,0),1)),INDEX($L63:$L66,MATCH(B71,$B63:$B66,0),1))</f>
        <v>14</v>
      </c>
      <c r="M71" s="139" t="n">
        <f aca="false">IF(ISERROR(MATCH(C71,$B63:$B66,0)),IF(ISERROR(MATCH(C71,$C63:$C66,0)),IF(ISERROR(MATCH(LOOKUP(C71,$E68:$I68,$E66:$I66),$B63:$B66,0)),INDEX($M63:$M66,MATCH(LOOKUP(C71,$E68:$I68,$E66:$I66),$C63:$C66,0),1),INDEX($L63:$L66,MATCH(LOOKUP(C71,$E68:$I68,$E66:$I66),$B63:$B66,0),1)),INDEX($M63:$M66,MATCH(C71,$C63:$C66,0),1)),INDEX($L63:$L66,MATCH(C71,$B63:$B66,0),1))</f>
        <v>3</v>
      </c>
      <c r="N71" s="136" t="str">
        <f aca="false">IF(ISBLANK('RR page 1'!$K41),"",IF('RR page 1'!$K41="B",$B71,$C71))</f>
        <v/>
      </c>
      <c r="O71" s="137" t="n">
        <v>4</v>
      </c>
      <c r="P71" s="130" t="n">
        <v>8</v>
      </c>
      <c r="Q71" s="113"/>
      <c r="R71" s="138" t="str">
        <f aca="false">CONCATENATE(ADDRESS($B71+2,$C71+1,4,1)," ",ADDRESS($C71+2,$B71+1,4,1))</f>
        <v>O7 F16</v>
      </c>
      <c r="S71" s="114"/>
      <c r="T71" s="114"/>
      <c r="U71" s="113"/>
      <c r="V71" s="114"/>
      <c r="W71" s="114"/>
      <c r="X71" s="114"/>
      <c r="Y71" s="114"/>
    </row>
    <row r="72" s="115" customFormat="true" ht="15" hidden="false" customHeight="true" outlineLevel="0" collapsed="false">
      <c r="A72" s="130"/>
      <c r="B72" s="131"/>
      <c r="C72" s="131"/>
      <c r="D72" s="132" t="n">
        <f aca="false">COUNT(E71:I71)</f>
        <v>0</v>
      </c>
      <c r="E72" s="132"/>
      <c r="F72" s="132"/>
      <c r="G72" s="132"/>
      <c r="H72" s="132"/>
      <c r="I72" s="130"/>
      <c r="J72" s="130"/>
      <c r="K72" s="130"/>
      <c r="L72" s="139"/>
      <c r="M72" s="140"/>
      <c r="N72" s="141"/>
      <c r="O72" s="137"/>
      <c r="P72" s="130"/>
      <c r="Q72" s="113"/>
      <c r="R72" s="138"/>
      <c r="S72" s="114"/>
      <c r="T72" s="114"/>
      <c r="U72" s="113"/>
      <c r="V72" s="114"/>
      <c r="W72" s="114"/>
      <c r="X72" s="114"/>
      <c r="Y72" s="114"/>
    </row>
    <row r="73" s="115" customFormat="true" ht="15" hidden="false" customHeight="true" outlineLevel="0" collapsed="false">
      <c r="A73" s="130" t="n">
        <v>9</v>
      </c>
      <c r="B73" s="131" t="n">
        <v>7</v>
      </c>
      <c r="C73" s="131" t="n">
        <v>4</v>
      </c>
      <c r="D73" s="132" t="s">
        <v>34</v>
      </c>
      <c r="E73" s="132"/>
      <c r="F73" s="132"/>
      <c r="G73" s="132"/>
      <c r="H73" s="132"/>
      <c r="I73" s="130"/>
      <c r="J73" s="130"/>
      <c r="K73" s="130" t="n">
        <v>9</v>
      </c>
      <c r="L73" s="139" t="n">
        <f aca="false">IF(ISERROR(MATCH(B73,$B68:$B71,0)),IF(ISERROR(MATCH(B73,$C68:$C71,0)),IF(ISERROR(MATCH(LOOKUP(B73,$E73:$I73,$E71:$I71),$B68:$B71,0)),INDEX($M68:$M71,MATCH(LOOKUP(B73,$E73:$I73,$E71:$I71),$C68:$C71,0),1),INDEX($L68:$L71,MATCH(LOOKUP(B73,$E73:$I73,$E71:$I71),$B68:$B71,0),1)),INDEX($M68:$M71,MATCH(B73,$C68:$C71,0),1)),INDEX($L68:$L71,MATCH(B73,$B68:$B71,0),1))</f>
        <v>1</v>
      </c>
      <c r="M73" s="139" t="n">
        <f aca="false">IF(ISERROR(MATCH(C73,$B68:$B71,0)),IF(ISERROR(MATCH(C73,$C68:$C71,0)),IF(ISERROR(MATCH(LOOKUP(C73,$E73:$I73,$E71:$I71),$B68:$B71,0)),INDEX($M68:$M71,MATCH(LOOKUP(C73,$E73:$I73,$E71:$I71),$C68:$C71,0),1),INDEX($L68:$L71,MATCH(LOOKUP(C73,$E73:$I73,$E71:$I71),$B68:$B71,0),1)),INDEX($M68:$M71,MATCH(C73,$C68:$C71,0),1)),INDEX($L68:$L71,MATCH(C73,$B68:$B71,0),1))</f>
        <v>12</v>
      </c>
      <c r="N73" s="136" t="str">
        <f aca="false">IF(ISBLANK('RR page 2'!$K4),"",IF('RR page 2'!$K4="B",$B73,$C73))</f>
        <v/>
      </c>
      <c r="O73" s="137" t="n">
        <v>1</v>
      </c>
      <c r="P73" s="130" t="n">
        <v>9</v>
      </c>
      <c r="Q73" s="113"/>
      <c r="R73" s="138" t="str">
        <f aca="false">CONCATENATE(ADDRESS($B73+2,$C73+1,4,1)," ",ADDRESS($C73+2,$B73+1,4,1))</f>
        <v>E9 H6</v>
      </c>
      <c r="S73" s="114"/>
      <c r="T73" s="114"/>
      <c r="U73" s="113"/>
      <c r="V73" s="114"/>
      <c r="W73" s="114"/>
      <c r="X73" s="114"/>
      <c r="Y73" s="114"/>
    </row>
    <row r="74" s="115" customFormat="true" ht="15" hidden="false" customHeight="true" outlineLevel="0" collapsed="false">
      <c r="A74" s="130" t="n">
        <v>9</v>
      </c>
      <c r="B74" s="131" t="n">
        <v>8</v>
      </c>
      <c r="C74" s="131" t="n">
        <v>3</v>
      </c>
      <c r="D74" s="132"/>
      <c r="E74" s="132"/>
      <c r="F74" s="132"/>
      <c r="G74" s="132"/>
      <c r="H74" s="132"/>
      <c r="I74" s="130"/>
      <c r="J74" s="130"/>
      <c r="K74" s="130"/>
      <c r="L74" s="139" t="n">
        <f aca="false">IF(ISERROR(MATCH(B74,$B68:$B71,0)),IF(ISERROR(MATCH(B74,$C68:$C71,0)),IF(ISERROR(MATCH(LOOKUP(B74,$E73:$I73,$E71:$I71),$B68:$B71,0)),INDEX($M68:$M71,MATCH(LOOKUP(B74,$E73:$I73,$E71:$I71),$C68:$C71,0),1),INDEX($L68:$L71,MATCH(LOOKUP(B74,$E73:$I73,$E71:$I71),$B68:$B71,0),1)),INDEX($M68:$M71,MATCH(B74,$C68:$C71,0),1)),INDEX($L68:$L71,MATCH(B74,$B68:$B71,0),1))</f>
        <v>2</v>
      </c>
      <c r="M74" s="139" t="n">
        <f aca="false">IF(ISERROR(MATCH(C74,$B68:$B71,0)),IF(ISERROR(MATCH(C74,$C68:$C71,0)),IF(ISERROR(MATCH(LOOKUP(C74,$E73:$I73,$E71:$I71),$B68:$B71,0)),INDEX($M68:$M71,MATCH(LOOKUP(C74,$E73:$I73,$E71:$I71),$C68:$C71,0),1),INDEX($L68:$L71,MATCH(LOOKUP(C74,$E73:$I73,$E71:$I71),$B68:$B71,0),1)),INDEX($M68:$M71,MATCH(C74,$C68:$C71,0),1)),INDEX($L68:$L71,MATCH(C74,$B68:$B71,0),1))</f>
        <v>11</v>
      </c>
      <c r="N74" s="136" t="str">
        <f aca="false">IF(ISBLANK('RR page 2'!$K5),"",IF('RR page 2'!$K5="B",$B74,$C74))</f>
        <v/>
      </c>
      <c r="O74" s="137" t="n">
        <v>2</v>
      </c>
      <c r="P74" s="130" t="n">
        <v>9</v>
      </c>
      <c r="Q74" s="113"/>
      <c r="R74" s="138" t="str">
        <f aca="false">CONCATENATE(ADDRESS($B74+2,$C74+1,4,1)," ",ADDRESS($C74+2,$B74+1,4,1))</f>
        <v>D10 I5</v>
      </c>
      <c r="S74" s="114"/>
      <c r="T74" s="114"/>
      <c r="U74" s="113"/>
      <c r="V74" s="114"/>
      <c r="W74" s="114"/>
      <c r="X74" s="114"/>
      <c r="Y74" s="114"/>
    </row>
    <row r="75" s="115" customFormat="true" ht="15" hidden="false" customHeight="true" outlineLevel="0" collapsed="false">
      <c r="A75" s="130" t="n">
        <v>9</v>
      </c>
      <c r="B75" s="131" t="n">
        <v>5</v>
      </c>
      <c r="C75" s="131" t="n">
        <v>13</v>
      </c>
      <c r="D75" s="132"/>
      <c r="E75" s="132"/>
      <c r="F75" s="132"/>
      <c r="G75" s="132"/>
      <c r="H75" s="132"/>
      <c r="I75" s="130"/>
      <c r="J75" s="130"/>
      <c r="K75" s="130"/>
      <c r="L75" s="139" t="n">
        <f aca="false">IF(ISERROR(MATCH(B75,$B68:$B71,0)),IF(ISERROR(MATCH(B75,$C68:$C71,0)),IF(ISERROR(MATCH(LOOKUP(B75,$E73:$I73,$E71:$I71),$B68:$B71,0)),INDEX($M68:$M71,MATCH(LOOKUP(B75,$E73:$I73,$E71:$I71),$C68:$C71,0),1),INDEX($L68:$L71,MATCH(LOOKUP(B75,$E73:$I73,$E71:$I71),$B68:$B71,0),1)),INDEX($M68:$M71,MATCH(B75,$C68:$C71,0),1)),INDEX($L68:$L71,MATCH(B75,$B68:$B71,0),1))</f>
        <v>14</v>
      </c>
      <c r="M75" s="139" t="n">
        <f aca="false">IF(ISERROR(MATCH(C75,$B68:$B71,0)),IF(ISERROR(MATCH(C75,$C68:$C71,0)),IF(ISERROR(MATCH(LOOKUP(C75,$E73:$I73,$E71:$I71),$B68:$B71,0)),INDEX($M68:$M71,MATCH(LOOKUP(C75,$E73:$I73,$E71:$I71),$C68:$C71,0),1),INDEX($L68:$L71,MATCH(LOOKUP(C75,$E73:$I73,$E71:$I71),$B68:$B71,0),1)),INDEX($M68:$M71,MATCH(C75,$C68:$C71,0),1)),INDEX($L68:$L71,MATCH(C75,$B68:$B71,0),1))</f>
        <v>4</v>
      </c>
      <c r="N75" s="136" t="str">
        <f aca="false">IF(ISBLANK('RR page 2'!$K6),"",IF('RR page 2'!$K6="B",$B75,$C75))</f>
        <v/>
      </c>
      <c r="O75" s="137" t="n">
        <v>3</v>
      </c>
      <c r="P75" s="130" t="n">
        <v>9</v>
      </c>
      <c r="Q75" s="113"/>
      <c r="R75" s="138" t="str">
        <f aca="false">CONCATENATE(ADDRESS($B75+2,$C75+1,4,1)," ",ADDRESS($C75+2,$B75+1,4,1))</f>
        <v>N7 F15</v>
      </c>
      <c r="S75" s="114"/>
      <c r="T75" s="114"/>
      <c r="U75" s="113"/>
      <c r="V75" s="114"/>
      <c r="W75" s="114"/>
      <c r="X75" s="114"/>
      <c r="Y75" s="114"/>
    </row>
    <row r="76" s="115" customFormat="true" ht="15" hidden="false" customHeight="true" outlineLevel="0" collapsed="false">
      <c r="A76" s="130" t="n">
        <v>9</v>
      </c>
      <c r="B76" s="131" t="n">
        <v>6</v>
      </c>
      <c r="C76" s="131" t="n">
        <v>14</v>
      </c>
      <c r="D76" s="132" t="s">
        <v>35</v>
      </c>
      <c r="E76" s="132" t="n">
        <v>3</v>
      </c>
      <c r="F76" s="132" t="n">
        <v>14</v>
      </c>
      <c r="G76" s="132" t="n">
        <v>4</v>
      </c>
      <c r="H76" s="132" t="n">
        <v>13</v>
      </c>
      <c r="I76" s="132"/>
      <c r="J76" s="130"/>
      <c r="K76" s="130"/>
      <c r="L76" s="139" t="n">
        <f aca="false">IF(ISERROR(MATCH(B76,$B68:$B71,0)),IF(ISERROR(MATCH(B76,$C68:$C71,0)),IF(ISERROR(MATCH(LOOKUP(B76,$E73:$I73,$E71:$I71),$B68:$B71,0)),INDEX($M68:$M71,MATCH(LOOKUP(B76,$E73:$I73,$E71:$I71),$C68:$C71,0),1),INDEX($L68:$L71,MATCH(LOOKUP(B76,$E73:$I73,$E71:$I71),$B68:$B71,0),1)),INDEX($M68:$M71,MATCH(B76,$C68:$C71,0),1)),INDEX($L68:$L71,MATCH(B76,$B68:$B71,0),1))</f>
        <v>13</v>
      </c>
      <c r="M76" s="139" t="n">
        <f aca="false">IF(ISERROR(MATCH(C76,$B68:$B71,0)),IF(ISERROR(MATCH(C76,$C68:$C71,0)),IF(ISERROR(MATCH(LOOKUP(C76,$E73:$I73,$E71:$I71),$B68:$B71,0)),INDEX($M68:$M71,MATCH(LOOKUP(C76,$E73:$I73,$E71:$I71),$C68:$C71,0),1),INDEX($L68:$L71,MATCH(LOOKUP(C76,$E73:$I73,$E71:$I71),$B68:$B71,0),1)),INDEX($M68:$M71,MATCH(C76,$C68:$C71,0),1)),INDEX($L68:$L71,MATCH(C76,$B68:$B71,0),1))</f>
        <v>3</v>
      </c>
      <c r="N76" s="136" t="str">
        <f aca="false">IF(ISBLANK('RR page 2'!$K7),"",IF('RR page 2'!$K7="B",$B76,$C76))</f>
        <v/>
      </c>
      <c r="O76" s="137" t="n">
        <v>4</v>
      </c>
      <c r="P76" s="130" t="n">
        <v>9</v>
      </c>
      <c r="Q76" s="113"/>
      <c r="R76" s="138" t="str">
        <f aca="false">CONCATENATE(ADDRESS($B76+2,$C76+1,4,1)," ",ADDRESS($C76+2,$B76+1,4,1))</f>
        <v>O8 G16</v>
      </c>
      <c r="S76" s="114"/>
      <c r="T76" s="114"/>
      <c r="U76" s="113"/>
      <c r="V76" s="114"/>
      <c r="W76" s="114"/>
      <c r="X76" s="114"/>
      <c r="Y76" s="114"/>
    </row>
    <row r="77" s="115" customFormat="true" ht="15" hidden="false" customHeight="true" outlineLevel="0" collapsed="false">
      <c r="A77" s="130"/>
      <c r="B77" s="131"/>
      <c r="C77" s="131"/>
      <c r="D77" s="132" t="n">
        <f aca="false">COUNT(E76:I76)</f>
        <v>4</v>
      </c>
      <c r="E77" s="132"/>
      <c r="F77" s="132"/>
      <c r="G77" s="132"/>
      <c r="H77" s="132"/>
      <c r="I77" s="132"/>
      <c r="J77" s="130"/>
      <c r="K77" s="130"/>
      <c r="L77" s="139"/>
      <c r="M77" s="140"/>
      <c r="N77" s="141"/>
      <c r="O77" s="137"/>
      <c r="P77" s="130"/>
      <c r="Q77" s="113"/>
      <c r="R77" s="138"/>
      <c r="S77" s="114"/>
      <c r="T77" s="114"/>
      <c r="U77" s="113"/>
      <c r="V77" s="114"/>
      <c r="W77" s="114"/>
      <c r="X77" s="114"/>
      <c r="Y77" s="114"/>
    </row>
    <row r="78" s="115" customFormat="true" ht="15" hidden="false" customHeight="true" outlineLevel="0" collapsed="false">
      <c r="A78" s="130" t="n">
        <v>10</v>
      </c>
      <c r="B78" s="131" t="n">
        <v>11</v>
      </c>
      <c r="C78" s="131" t="n">
        <v>7</v>
      </c>
      <c r="D78" s="132" t="s">
        <v>34</v>
      </c>
      <c r="E78" s="132" t="n">
        <v>9</v>
      </c>
      <c r="F78" s="132" t="n">
        <v>10</v>
      </c>
      <c r="G78" s="132" t="n">
        <v>11</v>
      </c>
      <c r="H78" s="132" t="n">
        <v>12</v>
      </c>
      <c r="I78" s="132"/>
      <c r="J78" s="130"/>
      <c r="K78" s="130" t="n">
        <v>10</v>
      </c>
      <c r="L78" s="139" t="n">
        <f aca="false">IF(ISERROR(MATCH(B78,$B73:$B76,0)),IF(ISERROR(MATCH(B78,$C73:$C76,0)),IF(ISERROR(MATCH(LOOKUP(B78,$E78:$I78,$E76:$I76),$B73:$B76,0)),INDEX($M73:$M76,MATCH(LOOKUP(B78,$E78:$I78,$E76:$I76),$C73:$C76,0),1),INDEX($L73:$L76,MATCH(LOOKUP(B78,$E78:$I78,$E76:$I76),$B73:$B76,0),1)),INDEX($M73:$M76,MATCH(B78,$C73:$C76,0),1)),INDEX($L73:$L76,MATCH(B78,$B73:$B76,0),1))</f>
        <v>12</v>
      </c>
      <c r="M78" s="139" t="n">
        <f aca="false">IF(ISERROR(MATCH(C78,$B73:$B76,0)),IF(ISERROR(MATCH(C78,$C73:$C76,0)),IF(ISERROR(MATCH(LOOKUP(C78,$E78:$I78,$E76:$I76),$B73:$B76,0)),INDEX($M73:$M76,MATCH(LOOKUP(C78,$E78:$I78,$E76:$I76),$C73:$C76,0),1),INDEX($L73:$L76,MATCH(LOOKUP(C78,$E78:$I78,$E76:$I76),$B73:$B76,0),1)),INDEX($M73:$M76,MATCH(C78,$C73:$C76,0),1)),INDEX($L73:$L76,MATCH(C78,$B73:$B76,0),1))</f>
        <v>1</v>
      </c>
      <c r="N78" s="136" t="str">
        <f aca="false">IF(ISBLANK('RR page 2'!$K9),"",IF('RR page 2'!$K9="B",$B78,$C78))</f>
        <v/>
      </c>
      <c r="O78" s="137" t="n">
        <v>1</v>
      </c>
      <c r="P78" s="130" t="n">
        <v>10</v>
      </c>
      <c r="Q78" s="113"/>
      <c r="R78" s="138" t="str">
        <f aca="false">CONCATENATE(ADDRESS($B78+2,$C78+1,4,1)," ",ADDRESS($C78+2,$B78+1,4,1))</f>
        <v>H13 L9</v>
      </c>
      <c r="S78" s="114"/>
      <c r="T78" s="114"/>
      <c r="U78" s="113"/>
      <c r="V78" s="114"/>
      <c r="W78" s="114"/>
      <c r="X78" s="114"/>
      <c r="Y78" s="114"/>
    </row>
    <row r="79" s="115" customFormat="true" ht="15" hidden="false" customHeight="true" outlineLevel="0" collapsed="false">
      <c r="A79" s="130" t="n">
        <v>10</v>
      </c>
      <c r="B79" s="131" t="n">
        <v>9</v>
      </c>
      <c r="C79" s="131" t="n">
        <v>5</v>
      </c>
      <c r="D79" s="132"/>
      <c r="E79" s="132"/>
      <c r="F79" s="132"/>
      <c r="G79" s="132"/>
      <c r="H79" s="132"/>
      <c r="I79" s="130"/>
      <c r="J79" s="130"/>
      <c r="K79" s="130"/>
      <c r="L79" s="139" t="n">
        <f aca="false">IF(ISERROR(MATCH(B79,$B73:$B76,0)),IF(ISERROR(MATCH(B79,$C73:$C76,0)),IF(ISERROR(MATCH(LOOKUP(B79,$E78:$I78,$E76:$I76),$B73:$B76,0)),INDEX($M73:$M76,MATCH(LOOKUP(B79,$E78:$I78,$E76:$I76),$C73:$C76,0),1),INDEX($L73:$L76,MATCH(LOOKUP(B79,$E78:$I78,$E76:$I76),$B73:$B76,0),1)),INDEX($M73:$M76,MATCH(B79,$C73:$C76,0),1)),INDEX($L73:$L76,MATCH(B79,$B73:$B76,0),1))</f>
        <v>11</v>
      </c>
      <c r="M79" s="139" t="n">
        <f aca="false">IF(ISERROR(MATCH(C79,$B73:$B76,0)),IF(ISERROR(MATCH(C79,$C73:$C76,0)),IF(ISERROR(MATCH(LOOKUP(C79,$E78:$I78,$E76:$I76),$B73:$B76,0)),INDEX($M73:$M76,MATCH(LOOKUP(C79,$E78:$I78,$E76:$I76),$C73:$C76,0),1),INDEX($L73:$L76,MATCH(LOOKUP(C79,$E78:$I78,$E76:$I76),$B73:$B76,0),1)),INDEX($M73:$M76,MATCH(C79,$C73:$C76,0),1)),INDEX($L73:$L76,MATCH(C79,$B73:$B76,0),1))</f>
        <v>14</v>
      </c>
      <c r="N79" s="136" t="str">
        <f aca="false">IF(ISBLANK('RR page 2'!$K10),"",IF('RR page 2'!$K10="B",$B79,$C79))</f>
        <v/>
      </c>
      <c r="O79" s="137" t="n">
        <v>2</v>
      </c>
      <c r="P79" s="130" t="n">
        <v>10</v>
      </c>
      <c r="Q79" s="113"/>
      <c r="R79" s="138" t="str">
        <f aca="false">CONCATENATE(ADDRESS($B79+2,$C79+1,4,1)," ",ADDRESS($C79+2,$B79+1,4,1))</f>
        <v>F11 J7</v>
      </c>
      <c r="S79" s="114"/>
      <c r="T79" s="114"/>
      <c r="U79" s="113"/>
      <c r="V79" s="114"/>
      <c r="W79" s="114"/>
      <c r="X79" s="114"/>
      <c r="Y79" s="114"/>
    </row>
    <row r="80" s="115" customFormat="true" ht="15" hidden="false" customHeight="true" outlineLevel="0" collapsed="false">
      <c r="A80" s="130" t="n">
        <v>10</v>
      </c>
      <c r="B80" s="131" t="n">
        <v>12</v>
      </c>
      <c r="C80" s="131" t="n">
        <v>8</v>
      </c>
      <c r="D80" s="132"/>
      <c r="E80" s="132"/>
      <c r="F80" s="132"/>
      <c r="G80" s="132"/>
      <c r="H80" s="132"/>
      <c r="I80" s="130"/>
      <c r="J80" s="130"/>
      <c r="K80" s="130"/>
      <c r="L80" s="139" t="n">
        <f aca="false">IF(ISERROR(MATCH(B80,$B73:$B76,0)),IF(ISERROR(MATCH(B80,$C73:$C76,0)),IF(ISERROR(MATCH(LOOKUP(B80,$E78:$I78,$E76:$I76),$B73:$B76,0)),INDEX($M73:$M76,MATCH(LOOKUP(B80,$E78:$I78,$E76:$I76),$C73:$C76,0),1),INDEX($L73:$L76,MATCH(LOOKUP(B80,$E78:$I78,$E76:$I76),$B73:$B76,0),1)),INDEX($M73:$M76,MATCH(B80,$C73:$C76,0),1)),INDEX($L73:$L76,MATCH(B80,$B73:$B76,0),1))</f>
        <v>4</v>
      </c>
      <c r="M80" s="139" t="n">
        <f aca="false">IF(ISERROR(MATCH(C80,$B73:$B76,0)),IF(ISERROR(MATCH(C80,$C73:$C76,0)),IF(ISERROR(MATCH(LOOKUP(C80,$E78:$I78,$E76:$I76),$B73:$B76,0)),INDEX($M73:$M76,MATCH(LOOKUP(C80,$E78:$I78,$E76:$I76),$C73:$C76,0),1),INDEX($L73:$L76,MATCH(LOOKUP(C80,$E78:$I78,$E76:$I76),$B73:$B76,0),1)),INDEX($M73:$M76,MATCH(C80,$C73:$C76,0),1)),INDEX($L73:$L76,MATCH(C80,$B73:$B76,0),1))</f>
        <v>2</v>
      </c>
      <c r="N80" s="136" t="str">
        <f aca="false">IF(ISBLANK('RR page 2'!$K11),"",IF('RR page 2'!$K11="B",$B80,$C80))</f>
        <v/>
      </c>
      <c r="O80" s="137" t="n">
        <v>3</v>
      </c>
      <c r="P80" s="130" t="n">
        <v>10</v>
      </c>
      <c r="Q80" s="113"/>
      <c r="R80" s="138" t="str">
        <f aca="false">CONCATENATE(ADDRESS($B80+2,$C80+1,4,1)," ",ADDRESS($C80+2,$B80+1,4,1))</f>
        <v>I14 M10</v>
      </c>
      <c r="S80" s="114"/>
      <c r="T80" s="114"/>
      <c r="U80" s="113"/>
      <c r="V80" s="114"/>
      <c r="W80" s="114"/>
      <c r="X80" s="114"/>
      <c r="Y80" s="114"/>
    </row>
    <row r="81" s="115" customFormat="true" ht="15" hidden="false" customHeight="true" outlineLevel="0" collapsed="false">
      <c r="A81" s="130" t="n">
        <v>10</v>
      </c>
      <c r="B81" s="131" t="n">
        <v>10</v>
      </c>
      <c r="C81" s="131" t="n">
        <v>6</v>
      </c>
      <c r="D81" s="132" t="s">
        <v>35</v>
      </c>
      <c r="E81" s="132"/>
      <c r="F81" s="132"/>
      <c r="G81" s="132"/>
      <c r="H81" s="132"/>
      <c r="I81" s="130"/>
      <c r="J81" s="130"/>
      <c r="K81" s="130"/>
      <c r="L81" s="139" t="n">
        <f aca="false">IF(ISERROR(MATCH(B81,$B73:$B76,0)),IF(ISERROR(MATCH(B81,$C73:$C76,0)),IF(ISERROR(MATCH(LOOKUP(B81,$E78:$I78,$E76:$I76),$B73:$B76,0)),INDEX($M73:$M76,MATCH(LOOKUP(B81,$E78:$I78,$E76:$I76),$C73:$C76,0),1),INDEX($L73:$L76,MATCH(LOOKUP(B81,$E78:$I78,$E76:$I76),$B73:$B76,0),1)),INDEX($M73:$M76,MATCH(B81,$C73:$C76,0),1)),INDEX($L73:$L76,MATCH(B81,$B73:$B76,0),1))</f>
        <v>3</v>
      </c>
      <c r="M81" s="139" t="n">
        <f aca="false">IF(ISERROR(MATCH(C81,$B73:$B76,0)),IF(ISERROR(MATCH(C81,$C73:$C76,0)),IF(ISERROR(MATCH(LOOKUP(C81,$E78:$I78,$E76:$I76),$B73:$B76,0)),INDEX($M73:$M76,MATCH(LOOKUP(C81,$E78:$I78,$E76:$I76),$C73:$C76,0),1),INDEX($L73:$L76,MATCH(LOOKUP(C81,$E78:$I78,$E76:$I76),$B73:$B76,0),1)),INDEX($M73:$M76,MATCH(C81,$C73:$C76,0),1)),INDEX($L73:$L76,MATCH(C81,$B73:$B76,0),1))</f>
        <v>13</v>
      </c>
      <c r="N81" s="136" t="str">
        <f aca="false">IF(ISBLANK('RR page 2'!$K12),"",IF('RR page 2'!$K12="B",$B81,$C81))</f>
        <v/>
      </c>
      <c r="O81" s="137" t="n">
        <v>4</v>
      </c>
      <c r="P81" s="130" t="n">
        <v>10</v>
      </c>
      <c r="Q81" s="113"/>
      <c r="R81" s="138" t="str">
        <f aca="false">CONCATENATE(ADDRESS($B81+2,$C81+1,4,1)," ",ADDRESS($C81+2,$B81+1,4,1))</f>
        <v>G12 K8</v>
      </c>
      <c r="S81" s="114"/>
      <c r="T81" s="114"/>
      <c r="U81" s="113"/>
      <c r="V81" s="114"/>
      <c r="W81" s="114"/>
      <c r="X81" s="114"/>
      <c r="Y81" s="114"/>
    </row>
    <row r="82" s="115" customFormat="true" ht="15" hidden="false" customHeight="true" outlineLevel="0" collapsed="false">
      <c r="A82" s="130"/>
      <c r="B82" s="131"/>
      <c r="C82" s="131"/>
      <c r="D82" s="132" t="n">
        <f aca="false">COUNT(E81:I81)</f>
        <v>0</v>
      </c>
      <c r="E82" s="132"/>
      <c r="F82" s="132"/>
      <c r="G82" s="132"/>
      <c r="H82" s="132"/>
      <c r="I82" s="130"/>
      <c r="J82" s="130"/>
      <c r="K82" s="130"/>
      <c r="L82" s="139"/>
      <c r="M82" s="140"/>
      <c r="N82" s="141"/>
      <c r="O82" s="137"/>
      <c r="P82" s="130"/>
      <c r="Q82" s="113"/>
      <c r="R82" s="138"/>
      <c r="S82" s="114"/>
      <c r="T82" s="114"/>
      <c r="U82" s="113"/>
      <c r="V82" s="114"/>
      <c r="W82" s="114"/>
      <c r="X82" s="114"/>
      <c r="Y82" s="114"/>
    </row>
    <row r="83" s="115" customFormat="true" ht="15" hidden="false" customHeight="true" outlineLevel="0" collapsed="false">
      <c r="A83" s="130" t="n">
        <v>11</v>
      </c>
      <c r="B83" s="131" t="n">
        <v>8</v>
      </c>
      <c r="C83" s="131" t="n">
        <v>5</v>
      </c>
      <c r="D83" s="132" t="s">
        <v>34</v>
      </c>
      <c r="E83" s="132"/>
      <c r="F83" s="132"/>
      <c r="G83" s="132"/>
      <c r="H83" s="132"/>
      <c r="I83" s="130"/>
      <c r="J83" s="130"/>
      <c r="K83" s="130" t="n">
        <v>11</v>
      </c>
      <c r="L83" s="139" t="n">
        <f aca="false">IF(ISERROR(MATCH(B83,$B78:$B81,0)),IF(ISERROR(MATCH(B83,$C78:$C81,0)),IF(ISERROR(MATCH(LOOKUP(B83,$E83:$I83,$E81:$I81),$B78:$B81,0)),INDEX($M78:$M81,MATCH(LOOKUP(B83,$E83:$I83,$E81:$I81),$C78:$C81,0),1),INDEX($L78:$L81,MATCH(LOOKUP(B83,$E83:$I83,$E81:$I81),$B78:$B81,0),1)),INDEX($M78:$M81,MATCH(B83,$C78:$C81,0),1)),INDEX($L78:$L81,MATCH(B83,$B78:$B81,0),1))</f>
        <v>2</v>
      </c>
      <c r="M83" s="139" t="n">
        <f aca="false">IF(ISERROR(MATCH(C83,$B78:$B81,0)),IF(ISERROR(MATCH(C83,$C78:$C81,0)),IF(ISERROR(MATCH(LOOKUP(C83,$E83:$I83,$E81:$I81),$B78:$B81,0)),INDEX($M78:$M81,MATCH(LOOKUP(C83,$E83:$I83,$E81:$I81),$C78:$C81,0),1),INDEX($L78:$L81,MATCH(LOOKUP(C83,$E83:$I83,$E81:$I81),$B78:$B81,0),1)),INDEX($M78:$M81,MATCH(C83,$C78:$C81,0),1)),INDEX($L78:$L81,MATCH(C83,$B78:$B81,0),1))</f>
        <v>14</v>
      </c>
      <c r="N83" s="136" t="str">
        <f aca="false">IF(ISBLANK('RR page 2'!$K14),"",IF('RR page 2'!$K14="B",$B83,$C83))</f>
        <v/>
      </c>
      <c r="O83" s="137" t="n">
        <v>1</v>
      </c>
      <c r="P83" s="130" t="n">
        <v>11</v>
      </c>
      <c r="Q83" s="113"/>
      <c r="R83" s="138" t="str">
        <f aca="false">CONCATENATE(ADDRESS($B83+2,$C83+1,4,1)," ",ADDRESS($C83+2,$B83+1,4,1))</f>
        <v>F10 I7</v>
      </c>
      <c r="S83" s="114"/>
      <c r="T83" s="114"/>
      <c r="U83" s="113"/>
      <c r="V83" s="114"/>
      <c r="W83" s="114"/>
      <c r="X83" s="114"/>
      <c r="Y83" s="114"/>
    </row>
    <row r="84" s="115" customFormat="true" ht="15" hidden="false" customHeight="true" outlineLevel="0" collapsed="false">
      <c r="A84" s="130" t="n">
        <v>11</v>
      </c>
      <c r="B84" s="131" t="n">
        <v>10</v>
      </c>
      <c r="C84" s="131" t="n">
        <v>7</v>
      </c>
      <c r="D84" s="132"/>
      <c r="E84" s="132"/>
      <c r="F84" s="132"/>
      <c r="G84" s="132"/>
      <c r="H84" s="132"/>
      <c r="I84" s="130"/>
      <c r="J84" s="130"/>
      <c r="K84" s="130"/>
      <c r="L84" s="139" t="n">
        <f aca="false">IF(ISERROR(MATCH(B84,$B78:$B81,0)),IF(ISERROR(MATCH(B84,$C78:$C81,0)),IF(ISERROR(MATCH(LOOKUP(B84,$E83:$I83,$E81:$I81),$B78:$B81,0)),INDEX($M78:$M81,MATCH(LOOKUP(B84,$E83:$I83,$E81:$I81),$C78:$C81,0),1),INDEX($L78:$L81,MATCH(LOOKUP(B84,$E83:$I83,$E81:$I81),$B78:$B81,0),1)),INDEX($M78:$M81,MATCH(B84,$C78:$C81,0),1)),INDEX($L78:$L81,MATCH(B84,$B78:$B81,0),1))</f>
        <v>3</v>
      </c>
      <c r="M84" s="139" t="n">
        <f aca="false">IF(ISERROR(MATCH(C84,$B78:$B81,0)),IF(ISERROR(MATCH(C84,$C78:$C81,0)),IF(ISERROR(MATCH(LOOKUP(C84,$E83:$I83,$E81:$I81),$B78:$B81,0)),INDEX($M78:$M81,MATCH(LOOKUP(C84,$E83:$I83,$E81:$I81),$C78:$C81,0),1),INDEX($L78:$L81,MATCH(LOOKUP(C84,$E83:$I83,$E81:$I81),$B78:$B81,0),1)),INDEX($M78:$M81,MATCH(C84,$C78:$C81,0),1)),INDEX($L78:$L81,MATCH(C84,$B78:$B81,0),1))</f>
        <v>1</v>
      </c>
      <c r="N84" s="136" t="str">
        <f aca="false">IF(ISBLANK('RR page 2'!$K15),"",IF('RR page 2'!$K15="B",$B84,$C84))</f>
        <v/>
      </c>
      <c r="O84" s="137" t="n">
        <v>2</v>
      </c>
      <c r="P84" s="130" t="n">
        <v>11</v>
      </c>
      <c r="Q84" s="113"/>
      <c r="R84" s="138" t="str">
        <f aca="false">CONCATENATE(ADDRESS($B84+2,$C84+1,4,1)," ",ADDRESS($C84+2,$B84+1,4,1))</f>
        <v>H12 K9</v>
      </c>
      <c r="S84" s="114"/>
      <c r="T84" s="114"/>
      <c r="U84" s="113"/>
      <c r="V84" s="114"/>
      <c r="W84" s="114"/>
      <c r="X84" s="114"/>
      <c r="Y84" s="114"/>
    </row>
    <row r="85" s="115" customFormat="true" ht="15" hidden="false" customHeight="true" outlineLevel="0" collapsed="false">
      <c r="A85" s="130" t="n">
        <v>11</v>
      </c>
      <c r="B85" s="131" t="n">
        <v>12</v>
      </c>
      <c r="C85" s="131" t="n">
        <v>6</v>
      </c>
      <c r="D85" s="132"/>
      <c r="E85" s="132"/>
      <c r="F85" s="132"/>
      <c r="G85" s="132"/>
      <c r="H85" s="132"/>
      <c r="I85" s="130"/>
      <c r="J85" s="130"/>
      <c r="K85" s="130"/>
      <c r="L85" s="139" t="n">
        <f aca="false">IF(ISERROR(MATCH(B85,$B78:$B81,0)),IF(ISERROR(MATCH(B85,$C78:$C81,0)),IF(ISERROR(MATCH(LOOKUP(B85,$E83:$I83,$E81:$I81),$B78:$B81,0)),INDEX($M78:$M81,MATCH(LOOKUP(B85,$E83:$I83,$E81:$I81),$C78:$C81,0),1),INDEX($L78:$L81,MATCH(LOOKUP(B85,$E83:$I83,$E81:$I81),$B78:$B81,0),1)),INDEX($M78:$M81,MATCH(B85,$C78:$C81,0),1)),INDEX($L78:$L81,MATCH(B85,$B78:$B81,0),1))</f>
        <v>4</v>
      </c>
      <c r="M85" s="139" t="n">
        <f aca="false">IF(ISERROR(MATCH(C85,$B78:$B81,0)),IF(ISERROR(MATCH(C85,$C78:$C81,0)),IF(ISERROR(MATCH(LOOKUP(C85,$E83:$I83,$E81:$I81),$B78:$B81,0)),INDEX($M78:$M81,MATCH(LOOKUP(C85,$E83:$I83,$E81:$I81),$C78:$C81,0),1),INDEX($L78:$L81,MATCH(LOOKUP(C85,$E83:$I83,$E81:$I81),$B78:$B81,0),1)),INDEX($M78:$M81,MATCH(C85,$C78:$C81,0),1)),INDEX($L78:$L81,MATCH(C85,$B78:$B81,0),1))</f>
        <v>13</v>
      </c>
      <c r="N85" s="136" t="str">
        <f aca="false">IF(ISBLANK('RR page 2'!$K16),"",IF('RR page 2'!$K16="B",$B85,$C85))</f>
        <v/>
      </c>
      <c r="O85" s="137" t="n">
        <v>3</v>
      </c>
      <c r="P85" s="130" t="n">
        <v>11</v>
      </c>
      <c r="Q85" s="113"/>
      <c r="R85" s="138" t="str">
        <f aca="false">CONCATENATE(ADDRESS($B85+2,$C85+1,4,1)," ",ADDRESS($C85+2,$B85+1,4,1))</f>
        <v>G14 M8</v>
      </c>
      <c r="S85" s="114"/>
      <c r="T85" s="114"/>
      <c r="U85" s="113"/>
      <c r="V85" s="114"/>
      <c r="W85" s="114"/>
      <c r="X85" s="114"/>
      <c r="Y85" s="114"/>
    </row>
    <row r="86" s="115" customFormat="true" ht="15" hidden="false" customHeight="true" outlineLevel="0" collapsed="false">
      <c r="A86" s="130" t="n">
        <v>11</v>
      </c>
      <c r="B86" s="131" t="n">
        <v>11</v>
      </c>
      <c r="C86" s="131" t="n">
        <v>9</v>
      </c>
      <c r="D86" s="132" t="s">
        <v>35</v>
      </c>
      <c r="E86" s="132" t="n">
        <v>7</v>
      </c>
      <c r="F86" s="132" t="n">
        <v>8</v>
      </c>
      <c r="G86" s="132"/>
      <c r="H86" s="132"/>
      <c r="I86" s="130"/>
      <c r="J86" s="130"/>
      <c r="K86" s="130"/>
      <c r="L86" s="139" t="n">
        <f aca="false">IF(ISERROR(MATCH(B86,$B78:$B81,0)),IF(ISERROR(MATCH(B86,$C78:$C81,0)),IF(ISERROR(MATCH(LOOKUP(B86,$E83:$I83,$E81:$I81),$B78:$B81,0)),INDEX($M78:$M81,MATCH(LOOKUP(B86,$E83:$I83,$E81:$I81),$C78:$C81,0),1),INDEX($L78:$L81,MATCH(LOOKUP(B86,$E83:$I83,$E81:$I81),$B78:$B81,0),1)),INDEX($M78:$M81,MATCH(B86,$C78:$C81,0),1)),INDEX($L78:$L81,MATCH(B86,$B78:$B81,0),1))</f>
        <v>12</v>
      </c>
      <c r="M86" s="139" t="n">
        <f aca="false">IF(ISERROR(MATCH(C86,$B78:$B81,0)),IF(ISERROR(MATCH(C86,$C78:$C81,0)),IF(ISERROR(MATCH(LOOKUP(C86,$E83:$I83,$E81:$I81),$B78:$B81,0)),INDEX($M78:$M81,MATCH(LOOKUP(C86,$E83:$I83,$E81:$I81),$C78:$C81,0),1),INDEX($L78:$L81,MATCH(LOOKUP(C86,$E83:$I83,$E81:$I81),$B78:$B81,0),1)),INDEX($M78:$M81,MATCH(C86,$C78:$C81,0),1)),INDEX($L78:$L81,MATCH(C86,$B78:$B81,0),1))</f>
        <v>11</v>
      </c>
      <c r="N86" s="136" t="str">
        <f aca="false">IF(ISBLANK('RR page 2'!$K17),"",IF('RR page 2'!$K17="B",$B86,$C86))</f>
        <v/>
      </c>
      <c r="O86" s="137" t="n">
        <v>4</v>
      </c>
      <c r="P86" s="130" t="n">
        <v>11</v>
      </c>
      <c r="Q86" s="113"/>
      <c r="R86" s="138" t="str">
        <f aca="false">CONCATENATE(ADDRESS($B86+2,$C86+1,4,1)," ",ADDRESS($C86+2,$B86+1,4,1))</f>
        <v>J13 L11</v>
      </c>
      <c r="S86" s="114"/>
      <c r="T86" s="114"/>
      <c r="U86" s="113"/>
      <c r="V86" s="114"/>
      <c r="W86" s="114"/>
      <c r="X86" s="114"/>
      <c r="Y86" s="114"/>
    </row>
    <row r="87" s="115" customFormat="true" ht="15" hidden="false" customHeight="true" outlineLevel="0" collapsed="false">
      <c r="A87" s="130"/>
      <c r="B87" s="131"/>
      <c r="C87" s="131"/>
      <c r="D87" s="132" t="n">
        <f aca="false">COUNT(E86:I86)</f>
        <v>2</v>
      </c>
      <c r="E87" s="132"/>
      <c r="F87" s="132"/>
      <c r="G87" s="132"/>
      <c r="H87" s="132"/>
      <c r="I87" s="130"/>
      <c r="J87" s="130"/>
      <c r="K87" s="130"/>
      <c r="L87" s="139"/>
      <c r="M87" s="140"/>
      <c r="N87" s="141"/>
      <c r="O87" s="137"/>
      <c r="P87" s="130"/>
      <c r="Q87" s="113"/>
      <c r="R87" s="138"/>
      <c r="S87" s="114"/>
      <c r="T87" s="114"/>
      <c r="U87" s="113"/>
      <c r="V87" s="114"/>
      <c r="W87" s="114"/>
      <c r="X87" s="114"/>
      <c r="Y87" s="114"/>
    </row>
    <row r="88" s="115" customFormat="true" ht="15" hidden="false" customHeight="true" outlineLevel="0" collapsed="false">
      <c r="A88" s="130" t="n">
        <v>12</v>
      </c>
      <c r="B88" s="131" t="n">
        <v>12</v>
      </c>
      <c r="C88" s="131" t="n">
        <v>10</v>
      </c>
      <c r="D88" s="132" t="s">
        <v>34</v>
      </c>
      <c r="E88" s="132" t="n">
        <v>1</v>
      </c>
      <c r="F88" s="132" t="n">
        <v>2</v>
      </c>
      <c r="G88" s="132"/>
      <c r="H88" s="132"/>
      <c r="I88" s="130"/>
      <c r="J88" s="130"/>
      <c r="K88" s="130" t="n">
        <v>12</v>
      </c>
      <c r="L88" s="139" t="n">
        <f aca="false">IF(ISERROR(MATCH(B88,$B83:$B86,0)),IF(ISERROR(MATCH(B88,$C83:$C86,0)),IF(ISERROR(MATCH(LOOKUP(B88,$E88:$I88,$E86:$I86),$B83:$B86,0)),INDEX($M83:$M86,MATCH(LOOKUP(B88,$E88:$I88,$E86:$I86),$C83:$C86,0),1),INDEX($L83:$L86,MATCH(LOOKUP(B88,$E88:$I88,$E86:$I86),$B83:$B86,0),1)),INDEX($M83:$M86,MATCH(B88,$C83:$C86,0),1)),INDEX($L83:$L86,MATCH(B88,$B83:$B86,0),1))</f>
        <v>4</v>
      </c>
      <c r="M88" s="139" t="n">
        <f aca="false">IF(ISERROR(MATCH(C88,$B83:$B86,0)),IF(ISERROR(MATCH(C88,$C83:$C86,0)),IF(ISERROR(MATCH(LOOKUP(C88,$E88:$I88,$E86:$I86),$B83:$B86,0)),INDEX($M83:$M86,MATCH(LOOKUP(C88,$E88:$I88,$E86:$I86),$C83:$C86,0),1),INDEX($L83:$L86,MATCH(LOOKUP(C88,$E88:$I88,$E86:$I86),$B83:$B86,0),1)),INDEX($M83:$M86,MATCH(C88,$C83:$C86,0),1)),INDEX($L83:$L86,MATCH(C88,$B83:$B86,0),1))</f>
        <v>3</v>
      </c>
      <c r="N88" s="136" t="str">
        <f aca="false">IF(ISBLANK('RR page 2'!$K19),"",IF('RR page 2'!$K19="B",$B88,$C88))</f>
        <v/>
      </c>
      <c r="O88" s="137" t="n">
        <v>1</v>
      </c>
      <c r="P88" s="130" t="n">
        <v>12</v>
      </c>
      <c r="Q88" s="113"/>
      <c r="R88" s="138" t="str">
        <f aca="false">CONCATENATE(ADDRESS($B88+2,$C88+1,4,1)," ",ADDRESS($C88+2,$B88+1,4,1))</f>
        <v>K14 M12</v>
      </c>
      <c r="S88" s="114"/>
      <c r="T88" s="114"/>
      <c r="U88" s="113"/>
      <c r="V88" s="114"/>
      <c r="W88" s="114"/>
      <c r="X88" s="114"/>
      <c r="Y88" s="114"/>
    </row>
    <row r="89" s="115" customFormat="true" ht="15" hidden="false" customHeight="true" outlineLevel="0" collapsed="false">
      <c r="A89" s="130" t="n">
        <v>12</v>
      </c>
      <c r="B89" s="131" t="n">
        <v>11</v>
      </c>
      <c r="C89" s="131" t="n">
        <v>5</v>
      </c>
      <c r="D89" s="132"/>
      <c r="E89" s="132"/>
      <c r="F89" s="132"/>
      <c r="G89" s="132"/>
      <c r="H89" s="132"/>
      <c r="I89" s="130"/>
      <c r="J89" s="130"/>
      <c r="K89" s="130"/>
      <c r="L89" s="139" t="n">
        <f aca="false">IF(ISERROR(MATCH(B89,$B83:$B86,0)),IF(ISERROR(MATCH(B89,$C83:$C86,0)),IF(ISERROR(MATCH(LOOKUP(B89,$E88:$I88,$E86:$I86),$B83:$B86,0)),INDEX($M83:$M86,MATCH(LOOKUP(B89,$E88:$I88,$E86:$I86),$C83:$C86,0),1),INDEX($L83:$L86,MATCH(LOOKUP(B89,$E88:$I88,$E86:$I86),$B83:$B86,0),1)),INDEX($M83:$M86,MATCH(B89,$C83:$C86,0),1)),INDEX($L83:$L86,MATCH(B89,$B83:$B86,0),1))</f>
        <v>12</v>
      </c>
      <c r="M89" s="139" t="n">
        <f aca="false">IF(ISERROR(MATCH(C89,$B83:$B86,0)),IF(ISERROR(MATCH(C89,$C83:$C86,0)),IF(ISERROR(MATCH(LOOKUP(C89,$E88:$I88,$E86:$I86),$B83:$B86,0)),INDEX($M83:$M86,MATCH(LOOKUP(C89,$E88:$I88,$E86:$I86),$C83:$C86,0),1),INDEX($L83:$L86,MATCH(LOOKUP(C89,$E88:$I88,$E86:$I86),$B83:$B86,0),1)),INDEX($M83:$M86,MATCH(C89,$C83:$C86,0),1)),INDEX($L83:$L86,MATCH(C89,$B83:$B86,0),1))</f>
        <v>14</v>
      </c>
      <c r="N89" s="136" t="str">
        <f aca="false">IF(ISBLANK('RR page 2'!$K20),"",IF('RR page 2'!$K20="B",$B89,$C89))</f>
        <v/>
      </c>
      <c r="O89" s="137" t="n">
        <v>2</v>
      </c>
      <c r="P89" s="130" t="n">
        <v>12</v>
      </c>
      <c r="Q89" s="113"/>
      <c r="R89" s="138" t="str">
        <f aca="false">CONCATENATE(ADDRESS($B89+2,$C89+1,4,1)," ",ADDRESS($C89+2,$B89+1,4,1))</f>
        <v>F13 L7</v>
      </c>
      <c r="S89" s="114"/>
      <c r="T89" s="114"/>
      <c r="U89" s="113"/>
      <c r="V89" s="114"/>
      <c r="W89" s="114"/>
      <c r="X89" s="114"/>
      <c r="Y89" s="114"/>
    </row>
    <row r="90" s="115" customFormat="true" ht="15" hidden="false" customHeight="true" outlineLevel="0" collapsed="false">
      <c r="A90" s="130" t="n">
        <v>12</v>
      </c>
      <c r="B90" s="131" t="n">
        <v>6</v>
      </c>
      <c r="C90" s="131" t="n">
        <v>2</v>
      </c>
      <c r="D90" s="132"/>
      <c r="E90" s="132"/>
      <c r="F90" s="132"/>
      <c r="G90" s="132"/>
      <c r="H90" s="132"/>
      <c r="I90" s="130"/>
      <c r="J90" s="130"/>
      <c r="K90" s="130"/>
      <c r="L90" s="139" t="n">
        <f aca="false">IF(ISERROR(MATCH(B90,$B83:$B86,0)),IF(ISERROR(MATCH(B90,$C83:$C86,0)),IF(ISERROR(MATCH(LOOKUP(B90,$E88:$I88,$E86:$I86),$B83:$B86,0)),INDEX($M83:$M86,MATCH(LOOKUP(B90,$E88:$I88,$E86:$I86),$C83:$C86,0),1),INDEX($L83:$L86,MATCH(LOOKUP(B90,$E88:$I88,$E86:$I86),$B83:$B86,0),1)),INDEX($M83:$M86,MATCH(B90,$C83:$C86,0),1)),INDEX($L83:$L86,MATCH(B90,$B83:$B86,0),1))</f>
        <v>13</v>
      </c>
      <c r="M90" s="139" t="n">
        <f aca="false">IF(ISERROR(MATCH(C90,$B83:$B86,0)),IF(ISERROR(MATCH(C90,$C83:$C86,0)),IF(ISERROR(MATCH(LOOKUP(C90,$E88:$I88,$E86:$I86),$B83:$B86,0)),INDEX($M83:$M86,MATCH(LOOKUP(C90,$E88:$I88,$E86:$I86),$C83:$C86,0),1),INDEX($L83:$L86,MATCH(LOOKUP(C90,$E88:$I88,$E86:$I86),$B83:$B86,0),1)),INDEX($M83:$M86,MATCH(C90,$C83:$C86,0),1)),INDEX($L83:$L86,MATCH(C90,$B83:$B86,0),1))</f>
        <v>2</v>
      </c>
      <c r="N90" s="136" t="str">
        <f aca="false">IF(ISBLANK('RR page 2'!$K21),"",IF('RR page 2'!$K21="B",$B90,$C90))</f>
        <v/>
      </c>
      <c r="O90" s="137" t="n">
        <v>3</v>
      </c>
      <c r="P90" s="130" t="n">
        <v>12</v>
      </c>
      <c r="Q90" s="113"/>
      <c r="R90" s="138" t="str">
        <f aca="false">CONCATENATE(ADDRESS($B90+2,$C90+1,4,1)," ",ADDRESS($C90+2,$B90+1,4,1))</f>
        <v>C8 G4</v>
      </c>
      <c r="S90" s="114"/>
      <c r="T90" s="114"/>
      <c r="U90" s="113"/>
      <c r="V90" s="114"/>
      <c r="W90" s="114"/>
      <c r="X90" s="114"/>
      <c r="Y90" s="114"/>
    </row>
    <row r="91" s="115" customFormat="true" ht="15" hidden="false" customHeight="true" outlineLevel="0" collapsed="false">
      <c r="A91" s="130" t="n">
        <v>12</v>
      </c>
      <c r="B91" s="131" t="n">
        <v>1</v>
      </c>
      <c r="C91" s="131" t="n">
        <v>9</v>
      </c>
      <c r="D91" s="132" t="s">
        <v>35</v>
      </c>
      <c r="E91" s="132" t="n">
        <v>11</v>
      </c>
      <c r="F91" s="132" t="n">
        <v>12</v>
      </c>
      <c r="G91" s="132"/>
      <c r="H91" s="132"/>
      <c r="I91" s="130"/>
      <c r="J91" s="130"/>
      <c r="K91" s="130"/>
      <c r="L91" s="139" t="n">
        <f aca="false">IF(ISERROR(MATCH(B91,$B83:$B86,0)),IF(ISERROR(MATCH(B91,$C83:$C86,0)),IF(ISERROR(MATCH(LOOKUP(B91,$E88:$I88,$E86:$I86),$B83:$B86,0)),INDEX($M83:$M86,MATCH(LOOKUP(B91,$E88:$I88,$E86:$I86),$C83:$C86,0),1),INDEX($L83:$L86,MATCH(LOOKUP(B91,$E88:$I88,$E86:$I86),$B83:$B86,0),1)),INDEX($M83:$M86,MATCH(B91,$C83:$C86,0),1)),INDEX($L83:$L86,MATCH(B91,$B83:$B86,0),1))</f>
        <v>1</v>
      </c>
      <c r="M91" s="139" t="n">
        <f aca="false">IF(ISERROR(MATCH(C91,$B83:$B86,0)),IF(ISERROR(MATCH(C91,$C83:$C86,0)),IF(ISERROR(MATCH(LOOKUP(C91,$E88:$I88,$E86:$I86),$B83:$B86,0)),INDEX($M83:$M86,MATCH(LOOKUP(C91,$E88:$I88,$E86:$I86),$C83:$C86,0),1),INDEX($L83:$L86,MATCH(LOOKUP(C91,$E88:$I88,$E86:$I86),$B83:$B86,0),1)),INDEX($M83:$M86,MATCH(C91,$C83:$C86,0),1)),INDEX($L83:$L86,MATCH(C91,$B83:$B86,0),1))</f>
        <v>11</v>
      </c>
      <c r="N91" s="136" t="str">
        <f aca="false">IF(ISBLANK('RR page 2'!$K22),"",IF('RR page 2'!$K22="B",$B91,$C91))</f>
        <v/>
      </c>
      <c r="O91" s="137" t="n">
        <v>4</v>
      </c>
      <c r="P91" s="130" t="n">
        <v>12</v>
      </c>
      <c r="Q91" s="113"/>
      <c r="R91" s="138" t="str">
        <f aca="false">CONCATENATE(ADDRESS($B91+2,$C91+1,4,1)," ",ADDRESS($C91+2,$B91+1,4,1))</f>
        <v>J3 B11</v>
      </c>
      <c r="S91" s="114"/>
      <c r="T91" s="114"/>
      <c r="U91" s="113"/>
      <c r="V91" s="114"/>
      <c r="W91" s="114"/>
      <c r="X91" s="114"/>
      <c r="Y91" s="114"/>
    </row>
    <row r="92" s="115" customFormat="true" ht="15" hidden="false" customHeight="true" outlineLevel="0" collapsed="false">
      <c r="A92" s="130"/>
      <c r="B92" s="131"/>
      <c r="C92" s="131"/>
      <c r="D92" s="132" t="n">
        <f aca="false">COUNT(E91:I91)</f>
        <v>2</v>
      </c>
      <c r="E92" s="132"/>
      <c r="F92" s="132"/>
      <c r="G92" s="132"/>
      <c r="H92" s="132"/>
      <c r="I92" s="130"/>
      <c r="J92" s="130"/>
      <c r="K92" s="130"/>
      <c r="L92" s="139"/>
      <c r="M92" s="140"/>
      <c r="N92" s="141"/>
      <c r="O92" s="137"/>
      <c r="P92" s="130"/>
      <c r="Q92" s="113"/>
      <c r="R92" s="138"/>
      <c r="S92" s="114"/>
      <c r="T92" s="114"/>
      <c r="U92" s="113"/>
      <c r="V92" s="114"/>
      <c r="W92" s="114"/>
      <c r="X92" s="114"/>
      <c r="Y92" s="114"/>
    </row>
    <row r="93" s="115" customFormat="true" ht="15" hidden="false" customHeight="true" outlineLevel="0" collapsed="false">
      <c r="A93" s="130" t="n">
        <v>13</v>
      </c>
      <c r="B93" s="131" t="n">
        <v>9</v>
      </c>
      <c r="C93" s="131" t="n">
        <v>2</v>
      </c>
      <c r="D93" s="132" t="s">
        <v>34</v>
      </c>
      <c r="E93" s="132" t="n">
        <v>3</v>
      </c>
      <c r="F93" s="132" t="n">
        <v>4</v>
      </c>
      <c r="G93" s="132"/>
      <c r="H93" s="132"/>
      <c r="I93" s="130"/>
      <c r="J93" s="130"/>
      <c r="K93" s="130" t="n">
        <v>13</v>
      </c>
      <c r="L93" s="139" t="n">
        <f aca="false">IF(ISERROR(MATCH(B93,$B88:$B91,0)),IF(ISERROR(MATCH(B93,$C88:$C91,0)),IF(ISERROR(MATCH(LOOKUP(B93,$E93:$I93,$E91:$I91),$B88:$B91,0)),INDEX($M88:$M91,MATCH(LOOKUP(B93,$E93:$I93,$E91:$I91),$C88:$C91,0),1),INDEX($L88:$L91,MATCH(LOOKUP(B93,$E93:$I93,$E91:$I91),$B88:$B91,0),1)),INDEX($M88:$M91,MATCH(B93,$C88:$C91,0),1)),INDEX($L88:$L91,MATCH(B93,$B88:$B91,0),1))</f>
        <v>11</v>
      </c>
      <c r="M93" s="139" t="n">
        <f aca="false">IF(ISERROR(MATCH(C93,$B88:$B91,0)),IF(ISERROR(MATCH(C93,$C88:$C91,0)),IF(ISERROR(MATCH(LOOKUP(C93,$E93:$I93,$E91:$I91),$B88:$B91,0)),INDEX($M88:$M91,MATCH(LOOKUP(C93,$E93:$I93,$E91:$I91),$C88:$C91,0),1),INDEX($L88:$L91,MATCH(LOOKUP(C93,$E93:$I93,$E91:$I91),$B88:$B91,0),1)),INDEX($M88:$M91,MATCH(C93,$C88:$C91,0),1)),INDEX($L88:$L91,MATCH(C93,$B88:$B91,0),1))</f>
        <v>2</v>
      </c>
      <c r="N93" s="136" t="str">
        <f aca="false">IF(ISBLANK('RR page 2'!$K24),"",IF('RR page 2'!$K24="B",$B93,$C93))</f>
        <v/>
      </c>
      <c r="O93" s="137" t="n">
        <v>1</v>
      </c>
      <c r="P93" s="130" t="n">
        <v>13</v>
      </c>
      <c r="Q93" s="113"/>
      <c r="R93" s="138" t="str">
        <f aca="false">CONCATENATE(ADDRESS($B93+2,$C93+1,4,1)," ",ADDRESS($C93+2,$B93+1,4,1))</f>
        <v>C11 J4</v>
      </c>
      <c r="S93" s="114"/>
      <c r="T93" s="114"/>
      <c r="U93" s="113"/>
      <c r="V93" s="114"/>
      <c r="W93" s="114"/>
      <c r="X93" s="114"/>
      <c r="Y93" s="114"/>
    </row>
    <row r="94" s="115" customFormat="true" ht="15" hidden="false" customHeight="true" outlineLevel="0" collapsed="false">
      <c r="A94" s="130" t="n">
        <v>13</v>
      </c>
      <c r="B94" s="131" t="n">
        <v>10</v>
      </c>
      <c r="C94" s="131" t="n">
        <v>4</v>
      </c>
      <c r="D94" s="132"/>
      <c r="E94" s="132"/>
      <c r="F94" s="132"/>
      <c r="G94" s="132"/>
      <c r="H94" s="132"/>
      <c r="I94" s="130"/>
      <c r="J94" s="130"/>
      <c r="K94" s="130"/>
      <c r="L94" s="139" t="n">
        <f aca="false">IF(ISERROR(MATCH(B94,$B88:$B91,0)),IF(ISERROR(MATCH(B94,$C88:$C91,0)),IF(ISERROR(MATCH(LOOKUP(B94,$E93:$I93,$E91:$I91),$B88:$B91,0)),INDEX($M88:$M91,MATCH(LOOKUP(B94,$E93:$I93,$E91:$I91),$C88:$C91,0),1),INDEX($L88:$L91,MATCH(LOOKUP(B94,$E93:$I93,$E91:$I91),$B88:$B91,0),1)),INDEX($M88:$M91,MATCH(B94,$C88:$C91,0),1)),INDEX($L88:$L91,MATCH(B94,$B88:$B91,0),1))</f>
        <v>3</v>
      </c>
      <c r="M94" s="139" t="n">
        <f aca="false">IF(ISERROR(MATCH(C94,$B88:$B91,0)),IF(ISERROR(MATCH(C94,$C88:$C91,0)),IF(ISERROR(MATCH(LOOKUP(C94,$E93:$I93,$E91:$I91),$B88:$B91,0)),INDEX($M88:$M91,MATCH(LOOKUP(C94,$E93:$I93,$E91:$I91),$C88:$C91,0),1),INDEX($L88:$L91,MATCH(LOOKUP(C94,$E93:$I93,$E91:$I91),$B88:$B91,0),1)),INDEX($M88:$M91,MATCH(C94,$C88:$C91,0),1)),INDEX($L88:$L91,MATCH(C94,$B88:$B91,0),1))</f>
        <v>4</v>
      </c>
      <c r="N94" s="136" t="str">
        <f aca="false">IF(ISBLANK('RR page 2'!$K25),"",IF('RR page 2'!$K25="B",$B94,$C94))</f>
        <v/>
      </c>
      <c r="O94" s="137" t="n">
        <v>2</v>
      </c>
      <c r="P94" s="130" t="n">
        <v>13</v>
      </c>
      <c r="Q94" s="113"/>
      <c r="R94" s="138" t="str">
        <f aca="false">CONCATENATE(ADDRESS($B94+2,$C94+1,4,1)," ",ADDRESS($C94+2,$B94+1,4,1))</f>
        <v>E12 K6</v>
      </c>
      <c r="S94" s="114"/>
      <c r="T94" s="114"/>
      <c r="U94" s="113"/>
      <c r="V94" s="114"/>
      <c r="W94" s="114"/>
      <c r="X94" s="114"/>
      <c r="Y94" s="114"/>
    </row>
    <row r="95" s="115" customFormat="true" ht="15" hidden="false" customHeight="true" outlineLevel="0" collapsed="false">
      <c r="A95" s="130" t="n">
        <v>13</v>
      </c>
      <c r="B95" s="131" t="n">
        <v>5</v>
      </c>
      <c r="C95" s="131" t="n">
        <v>3</v>
      </c>
      <c r="D95" s="132"/>
      <c r="E95" s="132"/>
      <c r="F95" s="132"/>
      <c r="G95" s="132"/>
      <c r="H95" s="132"/>
      <c r="I95" s="130"/>
      <c r="J95" s="130"/>
      <c r="K95" s="130"/>
      <c r="L95" s="139" t="n">
        <f aca="false">IF(ISERROR(MATCH(B95,$B88:$B91,0)),IF(ISERROR(MATCH(B95,$C88:$C91,0)),IF(ISERROR(MATCH(LOOKUP(B95,$E93:$I93,$E91:$I91),$B88:$B91,0)),INDEX($M88:$M91,MATCH(LOOKUP(B95,$E93:$I93,$E91:$I91),$C88:$C91,0),1),INDEX($L88:$L91,MATCH(LOOKUP(B95,$E93:$I93,$E91:$I91),$B88:$B91,0),1)),INDEX($M88:$M91,MATCH(B95,$C88:$C91,0),1)),INDEX($L88:$L91,MATCH(B95,$B88:$B91,0),1))</f>
        <v>14</v>
      </c>
      <c r="M95" s="139" t="n">
        <f aca="false">IF(ISERROR(MATCH(C95,$B88:$B91,0)),IF(ISERROR(MATCH(C95,$C88:$C91,0)),IF(ISERROR(MATCH(LOOKUP(C95,$E93:$I93,$E91:$I91),$B88:$B91,0)),INDEX($M88:$M91,MATCH(LOOKUP(C95,$E93:$I93,$E91:$I91),$C88:$C91,0),1),INDEX($L88:$L91,MATCH(LOOKUP(C95,$E93:$I93,$E91:$I91),$B88:$B91,0),1)),INDEX($M88:$M91,MATCH(C95,$C88:$C91,0),1)),INDEX($L88:$L91,MATCH(C95,$B88:$B91,0),1))</f>
        <v>12</v>
      </c>
      <c r="N95" s="136" t="str">
        <f aca="false">IF(ISBLANK('RR page 2'!$K26),"",IF('RR page 2'!$K26="B",$B95,$C95))</f>
        <v/>
      </c>
      <c r="O95" s="137" t="n">
        <v>3</v>
      </c>
      <c r="P95" s="130" t="n">
        <v>13</v>
      </c>
      <c r="Q95" s="113"/>
      <c r="R95" s="138" t="str">
        <f aca="false">CONCATENATE(ADDRESS($B95+2,$C95+1,4,1)," ",ADDRESS($C95+2,$B95+1,4,1))</f>
        <v>D7 F5</v>
      </c>
      <c r="S95" s="114"/>
      <c r="T95" s="114"/>
      <c r="U95" s="113"/>
      <c r="V95" s="114"/>
      <c r="W95" s="114"/>
      <c r="X95" s="114"/>
      <c r="Y95" s="114"/>
    </row>
    <row r="96" s="115" customFormat="true" ht="15" hidden="false" customHeight="true" outlineLevel="0" collapsed="false">
      <c r="A96" s="130" t="n">
        <v>13</v>
      </c>
      <c r="B96" s="131" t="n">
        <v>6</v>
      </c>
      <c r="C96" s="131" t="n">
        <v>1</v>
      </c>
      <c r="D96" s="132" t="s">
        <v>35</v>
      </c>
      <c r="E96" s="132" t="n">
        <v>9</v>
      </c>
      <c r="F96" s="132" t="n">
        <v>10</v>
      </c>
      <c r="G96" s="132"/>
      <c r="H96" s="132"/>
      <c r="I96" s="130"/>
      <c r="J96" s="130"/>
      <c r="K96" s="130"/>
      <c r="L96" s="139" t="n">
        <f aca="false">IF(ISERROR(MATCH(B96,$B88:$B91,0)),IF(ISERROR(MATCH(B96,$C88:$C91,0)),IF(ISERROR(MATCH(LOOKUP(B96,$E93:$I93,$E91:$I91),$B88:$B91,0)),INDEX($M88:$M91,MATCH(LOOKUP(B96,$E93:$I93,$E91:$I91),$C88:$C91,0),1),INDEX($L88:$L91,MATCH(LOOKUP(B96,$E93:$I93,$E91:$I91),$B88:$B91,0),1)),INDEX($M88:$M91,MATCH(B96,$C88:$C91,0),1)),INDEX($L88:$L91,MATCH(B96,$B88:$B91,0),1))</f>
        <v>13</v>
      </c>
      <c r="M96" s="139" t="n">
        <f aca="false">IF(ISERROR(MATCH(C96,$B88:$B91,0)),IF(ISERROR(MATCH(C96,$C88:$C91,0)),IF(ISERROR(MATCH(LOOKUP(C96,$E93:$I93,$E91:$I91),$B88:$B91,0)),INDEX($M88:$M91,MATCH(LOOKUP(C96,$E93:$I93,$E91:$I91),$C88:$C91,0),1),INDEX($L88:$L91,MATCH(LOOKUP(C96,$E93:$I93,$E91:$I91),$B88:$B91,0),1)),INDEX($M88:$M91,MATCH(C96,$C88:$C91,0),1)),INDEX($L88:$L91,MATCH(C96,$B88:$B91,0),1))</f>
        <v>1</v>
      </c>
      <c r="N96" s="136" t="str">
        <f aca="false">IF(ISBLANK('RR page 2'!$K27),"",IF('RR page 2'!$K27="B",$B96,$C96))</f>
        <v/>
      </c>
      <c r="O96" s="137" t="n">
        <v>4</v>
      </c>
      <c r="P96" s="130" t="n">
        <v>13</v>
      </c>
      <c r="Q96" s="113"/>
      <c r="R96" s="138" t="str">
        <f aca="false">CONCATENATE(ADDRESS($B96+2,$C96+1,4,1)," ",ADDRESS($C96+2,$B96+1,4,1))</f>
        <v>B8 G3</v>
      </c>
      <c r="S96" s="114"/>
      <c r="T96" s="114"/>
      <c r="U96" s="113"/>
      <c r="V96" s="114"/>
      <c r="W96" s="114"/>
      <c r="X96" s="114"/>
      <c r="Y96" s="114"/>
    </row>
    <row r="97" s="115" customFormat="true" ht="15" hidden="false" customHeight="true" outlineLevel="0" collapsed="false">
      <c r="A97" s="130"/>
      <c r="B97" s="131"/>
      <c r="C97" s="131"/>
      <c r="D97" s="132" t="n">
        <f aca="false">COUNT(E96:I96)</f>
        <v>2</v>
      </c>
      <c r="E97" s="132"/>
      <c r="F97" s="132"/>
      <c r="G97" s="132"/>
      <c r="H97" s="132"/>
      <c r="I97" s="130"/>
      <c r="J97" s="130"/>
      <c r="K97" s="130"/>
      <c r="L97" s="139"/>
      <c r="M97" s="140"/>
      <c r="N97" s="141"/>
      <c r="O97" s="137"/>
      <c r="P97" s="130"/>
      <c r="Q97" s="113"/>
      <c r="R97" s="138"/>
      <c r="S97" s="114"/>
      <c r="T97" s="114"/>
      <c r="U97" s="113"/>
      <c r="V97" s="114"/>
      <c r="W97" s="114"/>
      <c r="X97" s="114"/>
      <c r="Y97" s="114"/>
    </row>
    <row r="98" s="115" customFormat="true" ht="15" hidden="false" customHeight="true" outlineLevel="0" collapsed="false">
      <c r="A98" s="130" t="n">
        <v>14</v>
      </c>
      <c r="B98" s="131" t="n">
        <v>5</v>
      </c>
      <c r="C98" s="131" t="n">
        <v>2</v>
      </c>
      <c r="D98" s="132" t="s">
        <v>34</v>
      </c>
      <c r="E98" s="132" t="n">
        <v>7</v>
      </c>
      <c r="F98" s="132" t="n">
        <v>8</v>
      </c>
      <c r="G98" s="132"/>
      <c r="H98" s="132"/>
      <c r="I98" s="130"/>
      <c r="J98" s="130"/>
      <c r="K98" s="130" t="n">
        <v>14</v>
      </c>
      <c r="L98" s="139" t="n">
        <f aca="false">IF(ISERROR(MATCH(B98,$B93:$B96,0)),IF(ISERROR(MATCH(B98,$C93:$C96,0)),IF(ISERROR(MATCH(LOOKUP(B98,$E98:$I98,$E96:$I96),$B93:$B96,0)),INDEX($M93:$M96,MATCH(LOOKUP(B98,$E98:$I98,$E96:$I96),$C93:$C96,0),1),INDEX($L93:$L96,MATCH(LOOKUP(B98,$E98:$I98,$E96:$I96),$B93:$B96,0),1)),INDEX($M93:$M96,MATCH(B98,$C93:$C96,0),1)),INDEX($L93:$L96,MATCH(B98,$B93:$B96,0),1))</f>
        <v>14</v>
      </c>
      <c r="M98" s="139" t="n">
        <f aca="false">IF(ISERROR(MATCH(C98,$B93:$B96,0)),IF(ISERROR(MATCH(C98,$C93:$C96,0)),IF(ISERROR(MATCH(LOOKUP(C98,$E98:$I98,$E96:$I96),$B93:$B96,0)),INDEX($M93:$M96,MATCH(LOOKUP(C98,$E98:$I98,$E96:$I96),$C93:$C96,0),1),INDEX($L93:$L96,MATCH(LOOKUP(C98,$E98:$I98,$E96:$I96),$B93:$B96,0),1)),INDEX($M93:$M96,MATCH(C98,$C93:$C96,0),1)),INDEX($L93:$L96,MATCH(C98,$B93:$B96,0),1))</f>
        <v>2</v>
      </c>
      <c r="N98" s="136" t="str">
        <f aca="false">IF(ISBLANK('RR page 2'!$K29),"",IF('RR page 2'!$K29="B",$B98,$C98))</f>
        <v/>
      </c>
      <c r="O98" s="137" t="n">
        <v>1</v>
      </c>
      <c r="P98" s="130" t="n">
        <v>14</v>
      </c>
      <c r="Q98" s="113"/>
      <c r="R98" s="138" t="str">
        <f aca="false">CONCATENATE(ADDRESS($B98+2,$C98+1,4,1)," ",ADDRESS($C98+2,$B98+1,4,1))</f>
        <v>C7 F4</v>
      </c>
      <c r="S98" s="114"/>
      <c r="T98" s="114"/>
      <c r="U98" s="113"/>
      <c r="V98" s="114"/>
      <c r="W98" s="114"/>
      <c r="X98" s="114"/>
      <c r="Y98" s="114"/>
    </row>
    <row r="99" s="115" customFormat="true" ht="15" hidden="false" customHeight="true" outlineLevel="0" collapsed="false">
      <c r="A99" s="130" t="n">
        <v>14</v>
      </c>
      <c r="B99" s="131" t="n">
        <v>7</v>
      </c>
      <c r="C99" s="131" t="n">
        <v>1</v>
      </c>
      <c r="D99" s="132"/>
      <c r="E99" s="132"/>
      <c r="F99" s="132"/>
      <c r="G99" s="132"/>
      <c r="H99" s="132"/>
      <c r="I99" s="130"/>
      <c r="J99" s="130"/>
      <c r="K99" s="130"/>
      <c r="L99" s="139" t="n">
        <f aca="false">IF(ISERROR(MATCH(B99,$B93:$B96,0)),IF(ISERROR(MATCH(B99,$C93:$C96,0)),IF(ISERROR(MATCH(LOOKUP(B99,$E98:$I98,$E96:$I96),$B93:$B96,0)),INDEX($M93:$M96,MATCH(LOOKUP(B99,$E98:$I98,$E96:$I96),$C93:$C96,0),1),INDEX($L93:$L96,MATCH(LOOKUP(B99,$E98:$I98,$E96:$I96),$B93:$B96,0),1)),INDEX($M93:$M96,MATCH(B99,$C93:$C96,0),1)),INDEX($L93:$L96,MATCH(B99,$B93:$B96,0),1))</f>
        <v>11</v>
      </c>
      <c r="M99" s="139" t="n">
        <f aca="false">IF(ISERROR(MATCH(C99,$B93:$B96,0)),IF(ISERROR(MATCH(C99,$C93:$C96,0)),IF(ISERROR(MATCH(LOOKUP(C99,$E98:$I98,$E96:$I96),$B93:$B96,0)),INDEX($M93:$M96,MATCH(LOOKUP(C99,$E98:$I98,$E96:$I96),$C93:$C96,0),1),INDEX($L93:$L96,MATCH(LOOKUP(C99,$E98:$I98,$E96:$I96),$B93:$B96,0),1)),INDEX($M93:$M96,MATCH(C99,$C93:$C96,0),1)),INDEX($L93:$L96,MATCH(C99,$B93:$B96,0),1))</f>
        <v>1</v>
      </c>
      <c r="N99" s="136" t="str">
        <f aca="false">IF(ISBLANK('RR page 2'!$K30),"",IF('RR page 2'!$K30="B",$B99,$C99))</f>
        <v/>
      </c>
      <c r="O99" s="137" t="n">
        <v>2</v>
      </c>
      <c r="P99" s="130" t="n">
        <v>14</v>
      </c>
      <c r="Q99" s="113"/>
      <c r="R99" s="138" t="str">
        <f aca="false">CONCATENATE(ADDRESS($B99+2,$C99+1,4,1)," ",ADDRESS($C99+2,$B99+1,4,1))</f>
        <v>B9 H3</v>
      </c>
      <c r="S99" s="114"/>
      <c r="T99" s="114"/>
      <c r="U99" s="113"/>
      <c r="V99" s="114"/>
      <c r="W99" s="114"/>
      <c r="X99" s="114"/>
      <c r="Y99" s="114"/>
    </row>
    <row r="100" s="115" customFormat="true" ht="15" hidden="false" customHeight="true" outlineLevel="0" collapsed="false">
      <c r="A100" s="130" t="n">
        <v>14</v>
      </c>
      <c r="B100" s="131" t="n">
        <v>8</v>
      </c>
      <c r="C100" s="131" t="n">
        <v>4</v>
      </c>
      <c r="D100" s="132"/>
      <c r="E100" s="132"/>
      <c r="F100" s="132"/>
      <c r="G100" s="132"/>
      <c r="H100" s="132"/>
      <c r="I100" s="130"/>
      <c r="J100" s="130"/>
      <c r="K100" s="130"/>
      <c r="L100" s="139" t="n">
        <f aca="false">IF(ISERROR(MATCH(B100,$B93:$B96,0)),IF(ISERROR(MATCH(B100,$C93:$C96,0)),IF(ISERROR(MATCH(LOOKUP(B100,$E98:$I98,$E96:$I96),$B93:$B96,0)),INDEX($M93:$M96,MATCH(LOOKUP(B100,$E98:$I98,$E96:$I96),$C93:$C96,0),1),INDEX($L93:$L96,MATCH(LOOKUP(B100,$E98:$I98,$E96:$I96),$B93:$B96,0),1)),INDEX($M93:$M96,MATCH(B100,$C93:$C96,0),1)),INDEX($L93:$L96,MATCH(B100,$B93:$B96,0),1))</f>
        <v>3</v>
      </c>
      <c r="M100" s="139" t="n">
        <f aca="false">IF(ISERROR(MATCH(C100,$B93:$B96,0)),IF(ISERROR(MATCH(C100,$C93:$C96,0)),IF(ISERROR(MATCH(LOOKUP(C100,$E98:$I98,$E96:$I96),$B93:$B96,0)),INDEX($M93:$M96,MATCH(LOOKUP(C100,$E98:$I98,$E96:$I96),$C93:$C96,0),1),INDEX($L93:$L96,MATCH(LOOKUP(C100,$E98:$I98,$E96:$I96),$B93:$B96,0),1)),INDEX($M93:$M96,MATCH(C100,$C93:$C96,0),1)),INDEX($L93:$L96,MATCH(C100,$B93:$B96,0),1))</f>
        <v>4</v>
      </c>
      <c r="N100" s="136" t="str">
        <f aca="false">IF(ISBLANK('RR page 2'!$K31),"",IF('RR page 2'!$K31="B",$B100,$C100))</f>
        <v/>
      </c>
      <c r="O100" s="137" t="n">
        <v>3</v>
      </c>
      <c r="P100" s="130" t="n">
        <v>14</v>
      </c>
      <c r="Q100" s="113"/>
      <c r="R100" s="138" t="str">
        <f aca="false">CONCATENATE(ADDRESS($B100+2,$C100+1,4,1)," ",ADDRESS($C100+2,$B100+1,4,1))</f>
        <v>E10 I6</v>
      </c>
      <c r="S100" s="114"/>
      <c r="T100" s="114"/>
      <c r="U100" s="113"/>
      <c r="V100" s="114"/>
      <c r="W100" s="114"/>
      <c r="X100" s="114"/>
      <c r="Y100" s="114"/>
    </row>
    <row r="101" s="115" customFormat="true" ht="15" hidden="false" customHeight="true" outlineLevel="0" collapsed="false">
      <c r="A101" s="130" t="n">
        <v>14</v>
      </c>
      <c r="B101" s="131" t="n">
        <v>6</v>
      </c>
      <c r="C101" s="131" t="n">
        <v>3</v>
      </c>
      <c r="D101" s="132" t="s">
        <v>35</v>
      </c>
      <c r="E101" s="132" t="n">
        <v>4</v>
      </c>
      <c r="F101" s="132" t="n">
        <v>3</v>
      </c>
      <c r="G101" s="132"/>
      <c r="H101" s="132"/>
      <c r="I101" s="130"/>
      <c r="J101" s="130"/>
      <c r="K101" s="130"/>
      <c r="L101" s="139" t="n">
        <f aca="false">IF(ISERROR(MATCH(B101,$B93:$B96,0)),IF(ISERROR(MATCH(B101,$C93:$C96,0)),IF(ISERROR(MATCH(LOOKUP(B101,$E98:$I98,$E96:$I96),$B93:$B96,0)),INDEX($M93:$M96,MATCH(LOOKUP(B101,$E98:$I98,$E96:$I96),$C93:$C96,0),1),INDEX($L93:$L96,MATCH(LOOKUP(B101,$E98:$I98,$E96:$I96),$B93:$B96,0),1)),INDEX($M93:$M96,MATCH(B101,$C93:$C96,0),1)),INDEX($L93:$L96,MATCH(B101,$B93:$B96,0),1))</f>
        <v>13</v>
      </c>
      <c r="M101" s="139" t="n">
        <f aca="false">IF(ISERROR(MATCH(C101,$B93:$B96,0)),IF(ISERROR(MATCH(C101,$C93:$C96,0)),IF(ISERROR(MATCH(LOOKUP(C101,$E98:$I98,$E96:$I96),$B93:$B96,0)),INDEX($M93:$M96,MATCH(LOOKUP(C101,$E98:$I98,$E96:$I96),$C93:$C96,0),1),INDEX($L93:$L96,MATCH(LOOKUP(C101,$E98:$I98,$E96:$I96),$B93:$B96,0),1)),INDEX($M93:$M96,MATCH(C101,$C93:$C96,0),1)),INDEX($L93:$L96,MATCH(C101,$B93:$B96,0),1))</f>
        <v>12</v>
      </c>
      <c r="N101" s="136" t="str">
        <f aca="false">IF(ISBLANK('RR page 2'!$K32),"",IF('RR page 2'!$K32="B",$B101,$C101))</f>
        <v/>
      </c>
      <c r="O101" s="137" t="n">
        <v>4</v>
      </c>
      <c r="P101" s="130" t="n">
        <v>14</v>
      </c>
      <c r="Q101" s="113"/>
      <c r="R101" s="138" t="str">
        <f aca="false">CONCATENATE(ADDRESS($B101+2,$C101+1,4,1)," ",ADDRESS($C101+2,$B101+1,4,1))</f>
        <v>D8 G5</v>
      </c>
      <c r="S101" s="114"/>
      <c r="T101" s="114"/>
      <c r="U101" s="113"/>
      <c r="V101" s="114"/>
      <c r="W101" s="114"/>
      <c r="X101" s="114"/>
      <c r="Y101" s="114"/>
    </row>
    <row r="102" s="115" customFormat="true" ht="15" hidden="false" customHeight="true" outlineLevel="0" collapsed="false">
      <c r="A102" s="130"/>
      <c r="B102" s="131"/>
      <c r="C102" s="131"/>
      <c r="D102" s="132" t="n">
        <f aca="false">COUNT(E101:I101)</f>
        <v>2</v>
      </c>
      <c r="E102" s="132"/>
      <c r="F102" s="132"/>
      <c r="G102" s="132"/>
      <c r="H102" s="132"/>
      <c r="I102" s="130"/>
      <c r="J102" s="130"/>
      <c r="K102" s="130"/>
      <c r="L102" s="139"/>
      <c r="M102" s="140"/>
      <c r="N102" s="141"/>
      <c r="O102" s="137"/>
      <c r="P102" s="130"/>
      <c r="Q102" s="113"/>
      <c r="R102" s="138"/>
      <c r="S102" s="114"/>
      <c r="T102" s="114"/>
      <c r="U102" s="113"/>
      <c r="V102" s="114"/>
      <c r="W102" s="114"/>
      <c r="X102" s="114"/>
      <c r="Y102" s="114"/>
    </row>
    <row r="103" s="115" customFormat="true" ht="15" hidden="false" customHeight="true" outlineLevel="0" collapsed="false">
      <c r="A103" s="130" t="n">
        <v>15</v>
      </c>
      <c r="B103" s="131" t="n">
        <v>5</v>
      </c>
      <c r="C103" s="131" t="n">
        <v>1</v>
      </c>
      <c r="D103" s="132" t="s">
        <v>34</v>
      </c>
      <c r="E103" s="132" t="n">
        <v>13</v>
      </c>
      <c r="F103" s="132" t="n">
        <v>14</v>
      </c>
      <c r="G103" s="132"/>
      <c r="H103" s="132"/>
      <c r="I103" s="130"/>
      <c r="J103" s="130"/>
      <c r="K103" s="130" t="n">
        <v>15</v>
      </c>
      <c r="L103" s="139" t="n">
        <f aca="false">IF(ISERROR(MATCH(B103,$B98:$B101,0)),IF(ISERROR(MATCH(B103,$C98:$C101,0)),IF(ISERROR(MATCH(LOOKUP(B103,$E103:$I103,$E101:$I101),$B98:$B101,0)),INDEX($M98:$M101,MATCH(LOOKUP(B103,$E103:$I103,$E101:$I101),$C98:$C101,0),1),INDEX($L98:$L101,MATCH(LOOKUP(B103,$E103:$I103,$E101:$I101),$B98:$B101,0),1)),INDEX($M98:$M101,MATCH(B103,$C98:$C101,0),1)),INDEX($L98:$L101,MATCH(B103,$B98:$B101,0),1))</f>
        <v>14</v>
      </c>
      <c r="M103" s="139" t="n">
        <f aca="false">IF(ISERROR(MATCH(C103,$B98:$B101,0)),IF(ISERROR(MATCH(C103,$C98:$C101,0)),IF(ISERROR(MATCH(LOOKUP(C103,$E103:$I103,$E101:$I101),$B98:$B101,0)),INDEX($M98:$M101,MATCH(LOOKUP(C103,$E103:$I103,$E101:$I101),$C98:$C101,0),1),INDEX($L98:$L101,MATCH(LOOKUP(C103,$E103:$I103,$E101:$I101),$B98:$B101,0),1)),INDEX($M98:$M101,MATCH(C103,$C98:$C101,0),1)),INDEX($L98:$L101,MATCH(C103,$B98:$B101,0),1))</f>
        <v>1</v>
      </c>
      <c r="N103" s="136" t="str">
        <f aca="false">IF(ISBLANK('RR page 2'!$K34),"",IF('RR page 2'!$K34="B",$B103,$C103))</f>
        <v/>
      </c>
      <c r="O103" s="137" t="n">
        <v>1</v>
      </c>
      <c r="P103" s="130" t="n">
        <v>15</v>
      </c>
      <c r="Q103" s="113"/>
      <c r="R103" s="138" t="str">
        <f aca="false">CONCATENATE(ADDRESS($B103+2,$C103+1,4,1)," ",ADDRESS($C103+2,$B103+1,4,1))</f>
        <v>B7 F3</v>
      </c>
      <c r="S103" s="114"/>
      <c r="T103" s="114"/>
      <c r="U103" s="113"/>
      <c r="V103" s="114"/>
      <c r="W103" s="114"/>
      <c r="X103" s="114"/>
      <c r="Y103" s="114"/>
    </row>
    <row r="104" s="115" customFormat="true" ht="15" hidden="false" customHeight="true" outlineLevel="0" collapsed="false">
      <c r="A104" s="130" t="n">
        <v>15</v>
      </c>
      <c r="B104" s="131" t="n">
        <v>8</v>
      </c>
      <c r="C104" s="131" t="n">
        <v>2</v>
      </c>
      <c r="D104" s="132"/>
      <c r="E104" s="132"/>
      <c r="F104" s="132"/>
      <c r="G104" s="132"/>
      <c r="H104" s="132"/>
      <c r="I104" s="130"/>
      <c r="J104" s="130"/>
      <c r="K104" s="130"/>
      <c r="L104" s="139" t="n">
        <f aca="false">IF(ISERROR(MATCH(B104,$B98:$B101,0)),IF(ISERROR(MATCH(B104,$C98:$C101,0)),IF(ISERROR(MATCH(LOOKUP(B104,$E103:$I103,$E101:$I101),$B98:$B101,0)),INDEX($M98:$M101,MATCH(LOOKUP(B104,$E103:$I103,$E101:$I101),$C98:$C101,0),1),INDEX($L98:$L101,MATCH(LOOKUP(B104,$E103:$I103,$E101:$I101),$B98:$B101,0),1)),INDEX($M98:$M101,MATCH(B104,$C98:$C101,0),1)),INDEX($L98:$L101,MATCH(B104,$B98:$B101,0),1))</f>
        <v>3</v>
      </c>
      <c r="M104" s="139" t="n">
        <f aca="false">IF(ISERROR(MATCH(C104,$B98:$B101,0)),IF(ISERROR(MATCH(C104,$C98:$C101,0)),IF(ISERROR(MATCH(LOOKUP(C104,$E103:$I103,$E101:$I101),$B98:$B101,0)),INDEX($M98:$M101,MATCH(LOOKUP(C104,$E103:$I103,$E101:$I101),$C98:$C101,0),1),INDEX($L98:$L101,MATCH(LOOKUP(C104,$E103:$I103,$E101:$I101),$B98:$B101,0),1)),INDEX($M98:$M101,MATCH(C104,$C98:$C101,0),1)),INDEX($L98:$L101,MATCH(C104,$B98:$B101,0),1))</f>
        <v>2</v>
      </c>
      <c r="N104" s="136" t="str">
        <f aca="false">IF(ISBLANK('RR page 2'!$K35),"",IF('RR page 2'!$K35="B",$B104,$C104))</f>
        <v/>
      </c>
      <c r="O104" s="137" t="n">
        <v>2</v>
      </c>
      <c r="P104" s="130" t="n">
        <v>15</v>
      </c>
      <c r="Q104" s="113"/>
      <c r="R104" s="138" t="str">
        <f aca="false">CONCATENATE(ADDRESS($B104+2,$C104+1,4,1)," ",ADDRESS($C104+2,$B104+1,4,1))</f>
        <v>C10 I4</v>
      </c>
      <c r="S104" s="114"/>
      <c r="T104" s="114"/>
      <c r="U104" s="113"/>
      <c r="V104" s="114"/>
      <c r="W104" s="114"/>
      <c r="X104" s="114"/>
      <c r="Y104" s="114"/>
    </row>
    <row r="105" s="115" customFormat="true" ht="15" hidden="false" customHeight="true" outlineLevel="0" collapsed="false">
      <c r="A105" s="130" t="n">
        <v>15</v>
      </c>
      <c r="B105" s="131" t="n">
        <v>13</v>
      </c>
      <c r="C105" s="131" t="n">
        <v>6</v>
      </c>
      <c r="D105" s="132"/>
      <c r="E105" s="132"/>
      <c r="F105" s="132"/>
      <c r="G105" s="132"/>
      <c r="H105" s="132"/>
      <c r="I105" s="130"/>
      <c r="J105" s="130"/>
      <c r="K105" s="130"/>
      <c r="L105" s="139" t="n">
        <f aca="false">IF(ISERROR(MATCH(B105,$B98:$B101,0)),IF(ISERROR(MATCH(B105,$C98:$C101,0)),IF(ISERROR(MATCH(LOOKUP(B105,$E103:$I103,$E101:$I101),$B98:$B101,0)),INDEX($M98:$M101,MATCH(LOOKUP(B105,$E103:$I103,$E101:$I101),$C98:$C101,0),1),INDEX($L98:$L101,MATCH(LOOKUP(B105,$E103:$I103,$E101:$I101),$B98:$B101,0),1)),INDEX($M98:$M101,MATCH(B105,$C98:$C101,0),1)),INDEX($L98:$L101,MATCH(B105,$B98:$B101,0),1))</f>
        <v>4</v>
      </c>
      <c r="M105" s="139" t="n">
        <f aca="false">IF(ISERROR(MATCH(C105,$B98:$B101,0)),IF(ISERROR(MATCH(C105,$C98:$C101,0)),IF(ISERROR(MATCH(LOOKUP(C105,$E103:$I103,$E101:$I101),$B98:$B101,0)),INDEX($M98:$M101,MATCH(LOOKUP(C105,$E103:$I103,$E101:$I101),$C98:$C101,0),1),INDEX($L98:$L101,MATCH(LOOKUP(C105,$E103:$I103,$E101:$I101),$B98:$B101,0),1)),INDEX($M98:$M101,MATCH(C105,$C98:$C101,0),1)),INDEX($L98:$L101,MATCH(C105,$B98:$B101,0),1))</f>
        <v>13</v>
      </c>
      <c r="N105" s="136" t="str">
        <f aca="false">IF(ISBLANK('RR page 2'!$K36),"",IF('RR page 2'!$K36="B",$B105,$C105))</f>
        <v/>
      </c>
      <c r="O105" s="137" t="n">
        <v>3</v>
      </c>
      <c r="P105" s="130" t="n">
        <v>15</v>
      </c>
      <c r="Q105" s="113"/>
      <c r="R105" s="138" t="str">
        <f aca="false">CONCATENATE(ADDRESS($B105+2,$C105+1,4,1)," ",ADDRESS($C105+2,$B105+1,4,1))</f>
        <v>G15 N8</v>
      </c>
      <c r="S105" s="114"/>
      <c r="T105" s="114"/>
      <c r="U105" s="113"/>
      <c r="V105" s="114"/>
      <c r="W105" s="114"/>
      <c r="X105" s="114"/>
      <c r="Y105" s="114"/>
    </row>
    <row r="106" s="115" customFormat="true" ht="15" hidden="false" customHeight="true" outlineLevel="0" collapsed="false">
      <c r="A106" s="130" t="n">
        <v>15</v>
      </c>
      <c r="B106" s="131" t="n">
        <v>14</v>
      </c>
      <c r="C106" s="131" t="n">
        <v>7</v>
      </c>
      <c r="D106" s="132" t="s">
        <v>35</v>
      </c>
      <c r="E106" s="132" t="n">
        <v>6</v>
      </c>
      <c r="F106" s="132" t="n">
        <v>5</v>
      </c>
      <c r="G106" s="132"/>
      <c r="H106" s="132"/>
      <c r="I106" s="130"/>
      <c r="J106" s="130"/>
      <c r="K106" s="130"/>
      <c r="L106" s="139" t="n">
        <f aca="false">IF(ISERROR(MATCH(B106,$B98:$B101,0)),IF(ISERROR(MATCH(B106,$C98:$C101,0)),IF(ISERROR(MATCH(LOOKUP(B106,$E103:$I103,$E101:$I101),$B98:$B101,0)),INDEX($M98:$M101,MATCH(LOOKUP(B106,$E103:$I103,$E101:$I101),$C98:$C101,0),1),INDEX($L98:$L101,MATCH(LOOKUP(B106,$E103:$I103,$E101:$I101),$B98:$B101,0),1)),INDEX($M98:$M101,MATCH(B106,$C98:$C101,0),1)),INDEX($L98:$L101,MATCH(B106,$B98:$B101,0),1))</f>
        <v>12</v>
      </c>
      <c r="M106" s="139" t="n">
        <f aca="false">IF(ISERROR(MATCH(C106,$B98:$B101,0)),IF(ISERROR(MATCH(C106,$C98:$C101,0)),IF(ISERROR(MATCH(LOOKUP(C106,$E103:$I103,$E101:$I101),$B98:$B101,0)),INDEX($M98:$M101,MATCH(LOOKUP(C106,$E103:$I103,$E101:$I101),$C98:$C101,0),1),INDEX($L98:$L101,MATCH(LOOKUP(C106,$E103:$I103,$E101:$I101),$B98:$B101,0),1)),INDEX($M98:$M101,MATCH(C106,$C98:$C101,0),1)),INDEX($L98:$L101,MATCH(C106,$B98:$B101,0),1))</f>
        <v>11</v>
      </c>
      <c r="N106" s="136" t="str">
        <f aca="false">IF(ISBLANK('RR page 2'!$K37),"",IF('RR page 2'!$K37="B",$B106,$C106))</f>
        <v/>
      </c>
      <c r="O106" s="137" t="n">
        <v>4</v>
      </c>
      <c r="P106" s="130" t="n">
        <v>15</v>
      </c>
      <c r="Q106" s="113"/>
      <c r="R106" s="138" t="str">
        <f aca="false">CONCATENATE(ADDRESS($B106+2,$C106+1,4,1)," ",ADDRESS($C106+2,$B106+1,4,1))</f>
        <v>H16 O9</v>
      </c>
      <c r="S106" s="114"/>
      <c r="T106" s="114"/>
      <c r="U106" s="113"/>
      <c r="V106" s="114"/>
      <c r="W106" s="114"/>
      <c r="X106" s="114"/>
      <c r="Y106" s="114"/>
    </row>
    <row r="107" s="115" customFormat="true" ht="15" hidden="false" customHeight="true" outlineLevel="0" collapsed="false">
      <c r="A107" s="130"/>
      <c r="B107" s="131"/>
      <c r="C107" s="131"/>
      <c r="D107" s="132" t="n">
        <f aca="false">COUNT(E106:I106)</f>
        <v>2</v>
      </c>
      <c r="E107" s="132"/>
      <c r="F107" s="132"/>
      <c r="G107" s="132"/>
      <c r="H107" s="132"/>
      <c r="I107" s="130"/>
      <c r="J107" s="130"/>
      <c r="K107" s="130"/>
      <c r="L107" s="139"/>
      <c r="M107" s="140"/>
      <c r="N107" s="141"/>
      <c r="O107" s="137"/>
      <c r="P107" s="130"/>
      <c r="Q107" s="113"/>
      <c r="R107" s="138"/>
      <c r="S107" s="114"/>
      <c r="T107" s="114"/>
      <c r="U107" s="113"/>
      <c r="V107" s="114"/>
      <c r="W107" s="114"/>
      <c r="X107" s="114"/>
      <c r="Y107" s="114"/>
    </row>
    <row r="108" s="115" customFormat="true" ht="15" hidden="false" customHeight="true" outlineLevel="0" collapsed="false">
      <c r="A108" s="130" t="n">
        <v>16</v>
      </c>
      <c r="B108" s="131" t="n">
        <v>7</v>
      </c>
      <c r="C108" s="131" t="n">
        <v>2</v>
      </c>
      <c r="D108" s="132" t="s">
        <v>34</v>
      </c>
      <c r="E108" s="132" t="n">
        <v>9</v>
      </c>
      <c r="F108" s="132" t="n">
        <v>10</v>
      </c>
      <c r="G108" s="132"/>
      <c r="H108" s="132"/>
      <c r="I108" s="130"/>
      <c r="J108" s="130"/>
      <c r="K108" s="130" t="n">
        <v>16</v>
      </c>
      <c r="L108" s="139" t="n">
        <f aca="false">IF(ISERROR(MATCH(B108,$B103:$B106,0)),IF(ISERROR(MATCH(B108,$C103:$C106,0)),IF(ISERROR(MATCH(LOOKUP(B108,$E108:$I108,$E106:$I106),$B103:$B106,0)),INDEX($M103:$M106,MATCH(LOOKUP(B108,$E108:$I108,$E106:$I106),$C103:$C106,0),1),INDEX($L103:$L106,MATCH(LOOKUP(B108,$E108:$I108,$E106:$I106),$B103:$B106,0),1)),INDEX($M103:$M106,MATCH(B108,$C103:$C106,0),1)),INDEX($L103:$L106,MATCH(B108,$B103:$B106,0),1))</f>
        <v>11</v>
      </c>
      <c r="M108" s="139" t="n">
        <f aca="false">IF(ISERROR(MATCH(C108,$B103:$B106,0)),IF(ISERROR(MATCH(C108,$C103:$C106,0)),IF(ISERROR(MATCH(LOOKUP(C108,$E108:$I108,$E106:$I106),$B103:$B106,0)),INDEX($M103:$M106,MATCH(LOOKUP(C108,$E108:$I108,$E106:$I106),$C103:$C106,0),1),INDEX($L103:$L106,MATCH(LOOKUP(C108,$E108:$I108,$E106:$I106),$B103:$B106,0),1)),INDEX($M103:$M106,MATCH(C108,$C103:$C106,0),1)),INDEX($L103:$L106,MATCH(C108,$B103:$B106,0),1))</f>
        <v>2</v>
      </c>
      <c r="N108" s="136" t="str">
        <f aca="false">IF(ISBLANK('RR page 2'!$K39),"",IF('RR page 2'!$K39="B",$B108,$C108))</f>
        <v/>
      </c>
      <c r="O108" s="137" t="n">
        <v>1</v>
      </c>
      <c r="P108" s="130" t="n">
        <v>16</v>
      </c>
      <c r="Q108" s="113"/>
      <c r="R108" s="138" t="str">
        <f aca="false">CONCATENATE(ADDRESS($B108+2,$C108+1,4,1)," ",ADDRESS($C108+2,$B108+1,4,1))</f>
        <v>C9 H4</v>
      </c>
      <c r="S108" s="114"/>
      <c r="T108" s="114"/>
      <c r="U108" s="113"/>
      <c r="V108" s="114"/>
      <c r="W108" s="114"/>
      <c r="X108" s="114"/>
      <c r="Y108" s="114"/>
    </row>
    <row r="109" s="115" customFormat="true" ht="15" hidden="false" customHeight="true" outlineLevel="0" collapsed="false">
      <c r="A109" s="130" t="n">
        <v>16</v>
      </c>
      <c r="B109" s="131" t="n">
        <v>14</v>
      </c>
      <c r="C109" s="131" t="n">
        <v>8</v>
      </c>
      <c r="D109" s="132"/>
      <c r="E109" s="132"/>
      <c r="F109" s="132"/>
      <c r="G109" s="132"/>
      <c r="H109" s="132"/>
      <c r="I109" s="130"/>
      <c r="J109" s="130"/>
      <c r="K109" s="130"/>
      <c r="L109" s="139" t="n">
        <f aca="false">IF(ISERROR(MATCH(B109,$B103:$B106,0)),IF(ISERROR(MATCH(B109,$C103:$C106,0)),IF(ISERROR(MATCH(LOOKUP(B109,$E108:$I108,$E106:$I106),$B103:$B106,0)),INDEX($M103:$M106,MATCH(LOOKUP(B109,$E108:$I108,$E106:$I106),$C103:$C106,0),1),INDEX($L103:$L106,MATCH(LOOKUP(B109,$E108:$I108,$E106:$I106),$B103:$B106,0),1)),INDEX($M103:$M106,MATCH(B109,$C103:$C106,0),1)),INDEX($L103:$L106,MATCH(B109,$B103:$B106,0),1))</f>
        <v>12</v>
      </c>
      <c r="M109" s="139" t="n">
        <f aca="false">IF(ISERROR(MATCH(C109,$B103:$B106,0)),IF(ISERROR(MATCH(C109,$C103:$C106,0)),IF(ISERROR(MATCH(LOOKUP(C109,$E108:$I108,$E106:$I106),$B103:$B106,0)),INDEX($M103:$M106,MATCH(LOOKUP(C109,$E108:$I108,$E106:$I106),$C103:$C106,0),1),INDEX($L103:$L106,MATCH(LOOKUP(C109,$E108:$I108,$E106:$I106),$B103:$B106,0),1)),INDEX($M103:$M106,MATCH(C109,$C103:$C106,0),1)),INDEX($L103:$L106,MATCH(C109,$B103:$B106,0),1))</f>
        <v>3</v>
      </c>
      <c r="N109" s="136" t="str">
        <f aca="false">IF(ISBLANK('RR page 2'!$K40),"",IF('RR page 2'!$K40="B",$B109,$C109))</f>
        <v/>
      </c>
      <c r="O109" s="137" t="n">
        <v>2</v>
      </c>
      <c r="P109" s="130" t="n">
        <v>16</v>
      </c>
      <c r="Q109" s="113"/>
      <c r="R109" s="138" t="str">
        <f aca="false">CONCATENATE(ADDRESS($B109+2,$C109+1,4,1)," ",ADDRESS($C109+2,$B109+1,4,1))</f>
        <v>I16 O10</v>
      </c>
      <c r="S109" s="114"/>
      <c r="T109" s="114"/>
      <c r="U109" s="113"/>
      <c r="V109" s="114"/>
      <c r="W109" s="114"/>
      <c r="X109" s="114"/>
      <c r="Y109" s="114"/>
    </row>
    <row r="110" s="115" customFormat="true" ht="15" hidden="false" customHeight="true" outlineLevel="0" collapsed="false">
      <c r="A110" s="130" t="n">
        <v>16</v>
      </c>
      <c r="B110" s="131" t="n">
        <v>1</v>
      </c>
      <c r="C110" s="131" t="n">
        <v>10</v>
      </c>
      <c r="D110" s="132"/>
      <c r="E110" s="132"/>
      <c r="F110" s="132"/>
      <c r="G110" s="132"/>
      <c r="H110" s="132"/>
      <c r="I110" s="130"/>
      <c r="J110" s="130"/>
      <c r="K110" s="130"/>
      <c r="L110" s="139" t="n">
        <f aca="false">IF(ISERROR(MATCH(B110,$B103:$B106,0)),IF(ISERROR(MATCH(B110,$C103:$C106,0)),IF(ISERROR(MATCH(LOOKUP(B110,$E108:$I108,$E106:$I106),$B103:$B106,0)),INDEX($M103:$M106,MATCH(LOOKUP(B110,$E108:$I108,$E106:$I106),$C103:$C106,0),1),INDEX($L103:$L106,MATCH(LOOKUP(B110,$E108:$I108,$E106:$I106),$B103:$B106,0),1)),INDEX($M103:$M106,MATCH(B110,$C103:$C106,0),1)),INDEX($L103:$L106,MATCH(B110,$B103:$B106,0),1))</f>
        <v>1</v>
      </c>
      <c r="M110" s="139" t="n">
        <f aca="false">IF(ISERROR(MATCH(C110,$B103:$B106,0)),IF(ISERROR(MATCH(C110,$C103:$C106,0)),IF(ISERROR(MATCH(LOOKUP(C110,$E108:$I108,$E106:$I106),$B103:$B106,0)),INDEX($M103:$M106,MATCH(LOOKUP(C110,$E108:$I108,$E106:$I106),$C103:$C106,0),1),INDEX($L103:$L106,MATCH(LOOKUP(C110,$E108:$I108,$E106:$I106),$B103:$B106,0),1)),INDEX($M103:$M106,MATCH(C110,$C103:$C106,0),1)),INDEX($L103:$L106,MATCH(C110,$B103:$B106,0),1))</f>
        <v>14</v>
      </c>
      <c r="N110" s="136" t="str">
        <f aca="false">IF(ISBLANK('RR page 2'!$K41),"",IF('RR page 2'!$K41="B",$B110,$C110))</f>
        <v/>
      </c>
      <c r="O110" s="137" t="n">
        <v>3</v>
      </c>
      <c r="P110" s="130" t="n">
        <v>16</v>
      </c>
      <c r="Q110" s="113"/>
      <c r="R110" s="138" t="str">
        <f aca="false">CONCATENATE(ADDRESS($B110+2,$C110+1,4,1)," ",ADDRESS($C110+2,$B110+1,4,1))</f>
        <v>K3 B12</v>
      </c>
      <c r="S110" s="114"/>
      <c r="T110" s="114"/>
      <c r="U110" s="113"/>
      <c r="V110" s="114"/>
      <c r="W110" s="114"/>
      <c r="X110" s="114"/>
      <c r="Y110" s="114"/>
    </row>
    <row r="111" s="115" customFormat="true" ht="15" hidden="false" customHeight="true" outlineLevel="0" collapsed="false">
      <c r="A111" s="130" t="n">
        <v>16</v>
      </c>
      <c r="B111" s="131" t="n">
        <v>13</v>
      </c>
      <c r="C111" s="131" t="n">
        <v>9</v>
      </c>
      <c r="D111" s="132" t="s">
        <v>35</v>
      </c>
      <c r="E111" s="132"/>
      <c r="F111" s="132"/>
      <c r="G111" s="132"/>
      <c r="H111" s="132"/>
      <c r="I111" s="130"/>
      <c r="J111" s="130"/>
      <c r="K111" s="130"/>
      <c r="L111" s="139" t="n">
        <f aca="false">IF(ISERROR(MATCH(B111,$B103:$B106,0)),IF(ISERROR(MATCH(B111,$C103:$C106,0)),IF(ISERROR(MATCH(LOOKUP(B111,$E108:$I108,$E106:$I106),$B103:$B106,0)),INDEX($M103:$M106,MATCH(LOOKUP(B111,$E108:$I108,$E106:$I106),$C103:$C106,0),1),INDEX($L103:$L106,MATCH(LOOKUP(B111,$E108:$I108,$E106:$I106),$B103:$B106,0),1)),INDEX($M103:$M106,MATCH(B111,$C103:$C106,0),1)),INDEX($L103:$L106,MATCH(B111,$B103:$B106,0),1))</f>
        <v>4</v>
      </c>
      <c r="M111" s="139" t="n">
        <f aca="false">IF(ISERROR(MATCH(C111,$B103:$B106,0)),IF(ISERROR(MATCH(C111,$C103:$C106,0)),IF(ISERROR(MATCH(LOOKUP(C111,$E108:$I108,$E106:$I106),$B103:$B106,0)),INDEX($M103:$M106,MATCH(LOOKUP(C111,$E108:$I108,$E106:$I106),$C103:$C106,0),1),INDEX($L103:$L106,MATCH(LOOKUP(C111,$E108:$I108,$E106:$I106),$B103:$B106,0),1)),INDEX($M103:$M106,MATCH(C111,$C103:$C106,0),1)),INDEX($L103:$L106,MATCH(C111,$B103:$B106,0),1))</f>
        <v>13</v>
      </c>
      <c r="N111" s="136" t="str">
        <f aca="false">IF(ISBLANK('RR page 2'!$K42),"",IF('RR page 2'!$K42="B",$B111,$C111))</f>
        <v/>
      </c>
      <c r="O111" s="137" t="n">
        <v>4</v>
      </c>
      <c r="P111" s="130" t="n">
        <v>16</v>
      </c>
      <c r="Q111" s="113"/>
      <c r="R111" s="138" t="str">
        <f aca="false">CONCATENATE(ADDRESS($B111+2,$C111+1,4,1)," ",ADDRESS($C111+2,$B111+1,4,1))</f>
        <v>J15 N11</v>
      </c>
      <c r="S111" s="114"/>
      <c r="T111" s="114"/>
      <c r="U111" s="113"/>
      <c r="V111" s="114"/>
      <c r="W111" s="114"/>
      <c r="X111" s="114"/>
      <c r="Y111" s="114"/>
    </row>
    <row r="112" s="115" customFormat="true" ht="15" hidden="false" customHeight="true" outlineLevel="0" collapsed="false">
      <c r="A112" s="130"/>
      <c r="B112" s="131"/>
      <c r="C112" s="131"/>
      <c r="D112" s="132" t="n">
        <f aca="false">COUNT(E111:I111)</f>
        <v>0</v>
      </c>
      <c r="E112" s="132"/>
      <c r="F112" s="132"/>
      <c r="G112" s="132"/>
      <c r="H112" s="132"/>
      <c r="I112" s="130"/>
      <c r="J112" s="130"/>
      <c r="K112" s="130"/>
      <c r="L112" s="139"/>
      <c r="M112" s="140"/>
      <c r="N112" s="141"/>
      <c r="O112" s="137"/>
      <c r="P112" s="130"/>
      <c r="Q112" s="113"/>
      <c r="R112" s="138"/>
      <c r="S112" s="114"/>
      <c r="T112" s="114"/>
      <c r="U112" s="113"/>
      <c r="V112" s="114"/>
      <c r="W112" s="114"/>
      <c r="X112" s="114"/>
      <c r="Y112" s="114"/>
    </row>
    <row r="113" s="115" customFormat="true" ht="15" hidden="false" customHeight="true" outlineLevel="0" collapsed="false">
      <c r="A113" s="130" t="n">
        <f aca="false">A108+1</f>
        <v>17</v>
      </c>
      <c r="B113" s="131" t="n">
        <v>1</v>
      </c>
      <c r="C113" s="131" t="n">
        <v>14</v>
      </c>
      <c r="D113" s="132" t="s">
        <v>34</v>
      </c>
      <c r="E113" s="132"/>
      <c r="F113" s="132"/>
      <c r="G113" s="132"/>
      <c r="H113" s="132"/>
      <c r="I113" s="130"/>
      <c r="J113" s="130"/>
      <c r="K113" s="130" t="n">
        <f aca="false">A113</f>
        <v>17</v>
      </c>
      <c r="L113" s="139" t="n">
        <f aca="false">IF(ISERROR(MATCH(B113,$B108:$B111,0)),IF(ISERROR(MATCH(B113,$C108:$C111,0)),IF(ISERROR(MATCH(LOOKUP(B113,$E113:$I113,$E111:$I111),$B108:$B111,0)),INDEX($M108:$M111,MATCH(LOOKUP(B113,$E113:$I113,$E111:$I111),$C108:$C111,0),1),INDEX($L108:$L111,MATCH(LOOKUP(B113,$E113:$I113,$E111:$I111),$B108:$B111,0),1)),INDEX($M108:$M111,MATCH(B113,$C108:$C111,0),1)),INDEX($L108:$L111,MATCH(B113,$B108:$B111,0),1))</f>
        <v>1</v>
      </c>
      <c r="M113" s="139" t="n">
        <f aca="false">IF(ISERROR(MATCH(C113,$B108:$B111,0)),IF(ISERROR(MATCH(C113,$C108:$C111,0)),IF(ISERROR(MATCH(LOOKUP(C113,$E113:$I113,$E111:$I111),$B108:$B111,0)),INDEX($M108:$M111,MATCH(LOOKUP(C113,$E113:$I113,$E111:$I111),$C108:$C111,0),1),INDEX($L108:$L111,MATCH(LOOKUP(C113,$E113:$I113,$E111:$I111),$B108:$B111,0),1)),INDEX($M108:$M111,MATCH(C113,$C108:$C111,0),1)),INDEX($L108:$L111,MATCH(C113,$B108:$B111,0),1))</f>
        <v>12</v>
      </c>
      <c r="N113" s="136" t="str">
        <f aca="false">IF(ISBLANK('RR page 3'!$K4),"",IF('RR page 3'!$K4="B",$B113,$C113))</f>
        <v/>
      </c>
      <c r="O113" s="137" t="n">
        <v>1</v>
      </c>
      <c r="P113" s="130" t="n">
        <f aca="false">A113</f>
        <v>17</v>
      </c>
      <c r="Q113" s="113"/>
      <c r="R113" s="138" t="str">
        <f aca="false">CONCATENATE(ADDRESS($B113+2,$C113+1,4,1)," ",ADDRESS($C113+2,$B113+1,4,1))</f>
        <v>O3 B16</v>
      </c>
      <c r="S113" s="114"/>
      <c r="T113" s="114"/>
      <c r="U113" s="113"/>
      <c r="V113" s="114"/>
      <c r="W113" s="114"/>
      <c r="X113" s="114"/>
      <c r="Y113" s="114"/>
    </row>
    <row r="114" s="115" customFormat="true" ht="15" hidden="false" customHeight="true" outlineLevel="0" collapsed="false">
      <c r="A114" s="130" t="n">
        <f aca="false">A113</f>
        <v>17</v>
      </c>
      <c r="B114" s="131" t="n">
        <v>2</v>
      </c>
      <c r="C114" s="131" t="n">
        <v>10</v>
      </c>
      <c r="D114" s="132"/>
      <c r="E114" s="132"/>
      <c r="F114" s="132"/>
      <c r="G114" s="132"/>
      <c r="H114" s="132"/>
      <c r="I114" s="130"/>
      <c r="J114" s="130"/>
      <c r="K114" s="130"/>
      <c r="L114" s="139" t="n">
        <f aca="false">IF(ISERROR(MATCH(B114,$B108:$B111,0)),IF(ISERROR(MATCH(B114,$C108:$C111,0)),IF(ISERROR(MATCH(LOOKUP(B114,$E113:$I113,$E111:$I111),$B108:$B111,0)),INDEX($M108:$M111,MATCH(LOOKUP(B114,$E113:$I113,$E111:$I111),$C108:$C111,0),1),INDEX($L108:$L111,MATCH(LOOKUP(B114,$E113:$I113,$E111:$I111),$B108:$B111,0),1)),INDEX($M108:$M111,MATCH(B114,$C108:$C111,0),1)),INDEX($L108:$L111,MATCH(B114,$B108:$B111,0),1))</f>
        <v>2</v>
      </c>
      <c r="M114" s="139" t="n">
        <f aca="false">IF(ISERROR(MATCH(C114,$B108:$B111,0)),IF(ISERROR(MATCH(C114,$C108:$C111,0)),IF(ISERROR(MATCH(LOOKUP(C114,$E113:$I113,$E111:$I111),$B108:$B111,0)),INDEX($M108:$M111,MATCH(LOOKUP(C114,$E113:$I113,$E111:$I111),$C108:$C111,0),1),INDEX($L108:$L111,MATCH(LOOKUP(C114,$E113:$I113,$E111:$I111),$B108:$B111,0),1)),INDEX($M108:$M111,MATCH(C114,$C108:$C111,0),1)),INDEX($L108:$L111,MATCH(C114,$B108:$B111,0),1))</f>
        <v>14</v>
      </c>
      <c r="N114" s="136" t="str">
        <f aca="false">IF(ISBLANK('RR page 3'!$K5),"",IF('RR page 3'!$K5="B",$B114,$C114))</f>
        <v/>
      </c>
      <c r="O114" s="137" t="n">
        <v>2</v>
      </c>
      <c r="P114" s="130" t="n">
        <f aca="false">A114</f>
        <v>17</v>
      </c>
      <c r="Q114" s="113"/>
      <c r="R114" s="138" t="str">
        <f aca="false">CONCATENATE(ADDRESS($B114+2,$C114+1,4,1)," ",ADDRESS($C114+2,$B114+1,4,1))</f>
        <v>K4 C12</v>
      </c>
      <c r="S114" s="114"/>
      <c r="T114" s="114"/>
      <c r="U114" s="113"/>
      <c r="V114" s="114"/>
      <c r="W114" s="114"/>
      <c r="X114" s="114"/>
      <c r="Y114" s="114"/>
    </row>
    <row r="115" s="115" customFormat="true" ht="15" hidden="false" customHeight="true" outlineLevel="0" collapsed="false">
      <c r="A115" s="130" t="n">
        <f aca="false">A113</f>
        <v>17</v>
      </c>
      <c r="B115" s="131" t="n">
        <v>13</v>
      </c>
      <c r="C115" s="131" t="n">
        <v>7</v>
      </c>
      <c r="D115" s="132"/>
      <c r="E115" s="132"/>
      <c r="F115" s="132"/>
      <c r="G115" s="132"/>
      <c r="H115" s="132"/>
      <c r="I115" s="130"/>
      <c r="J115" s="130"/>
      <c r="K115" s="130"/>
      <c r="L115" s="139" t="n">
        <f aca="false">IF(ISERROR(MATCH(B115,$B108:$B111,0)),IF(ISERROR(MATCH(B115,$C108:$C111,0)),IF(ISERROR(MATCH(LOOKUP(B115,$E113:$I113,$E111:$I111),$B108:$B111,0)),INDEX($M108:$M111,MATCH(LOOKUP(B115,$E113:$I113,$E111:$I111),$C108:$C111,0),1),INDEX($L108:$L111,MATCH(LOOKUP(B115,$E113:$I113,$E111:$I111),$B108:$B111,0),1)),INDEX($M108:$M111,MATCH(B115,$C108:$C111,0),1)),INDEX($L108:$L111,MATCH(B115,$B108:$B111,0),1))</f>
        <v>4</v>
      </c>
      <c r="M115" s="139" t="n">
        <f aca="false">IF(ISERROR(MATCH(C115,$B108:$B111,0)),IF(ISERROR(MATCH(C115,$C108:$C111,0)),IF(ISERROR(MATCH(LOOKUP(C115,$E113:$I113,$E111:$I111),$B108:$B111,0)),INDEX($M108:$M111,MATCH(LOOKUP(C115,$E113:$I113,$E111:$I111),$C108:$C111,0),1),INDEX($L108:$L111,MATCH(LOOKUP(C115,$E113:$I113,$E111:$I111),$B108:$B111,0),1)),INDEX($M108:$M111,MATCH(C115,$C108:$C111,0),1)),INDEX($L108:$L111,MATCH(C115,$B108:$B111,0),1))</f>
        <v>11</v>
      </c>
      <c r="N115" s="136" t="str">
        <f aca="false">IF(ISBLANK('RR page 3'!$K6),"",IF('RR page 3'!$K6="B",$B115,$C115))</f>
        <v/>
      </c>
      <c r="O115" s="137" t="n">
        <v>3</v>
      </c>
      <c r="P115" s="130" t="n">
        <f aca="false">A115</f>
        <v>17</v>
      </c>
      <c r="Q115" s="113"/>
      <c r="R115" s="138" t="str">
        <f aca="false">CONCATENATE(ADDRESS($B115+2,$C115+1,4,1)," ",ADDRESS($C115+2,$B115+1,4,1))</f>
        <v>H15 N9</v>
      </c>
      <c r="S115" s="114"/>
      <c r="T115" s="114"/>
      <c r="U115" s="113"/>
      <c r="V115" s="114"/>
      <c r="W115" s="114"/>
      <c r="X115" s="114"/>
      <c r="Y115" s="114"/>
    </row>
    <row r="116" s="115" customFormat="true" ht="15" hidden="false" customHeight="true" outlineLevel="0" collapsed="false">
      <c r="A116" s="130" t="n">
        <f aca="false">A113</f>
        <v>17</v>
      </c>
      <c r="B116" s="131" t="n">
        <v>9</v>
      </c>
      <c r="C116" s="131" t="n">
        <v>8</v>
      </c>
      <c r="D116" s="132" t="s">
        <v>35</v>
      </c>
      <c r="E116" s="132" t="n">
        <v>2</v>
      </c>
      <c r="F116" s="132" t="n">
        <v>1</v>
      </c>
      <c r="G116" s="132" t="n">
        <v>7</v>
      </c>
      <c r="H116" s="132" t="n">
        <v>8</v>
      </c>
      <c r="I116" s="130"/>
      <c r="J116" s="130"/>
      <c r="K116" s="130"/>
      <c r="L116" s="139" t="n">
        <f aca="false">IF(ISERROR(MATCH(B116,$B108:$B111,0)),IF(ISERROR(MATCH(B116,$C108:$C111,0)),IF(ISERROR(MATCH(LOOKUP(B116,$E113:$I113,$E111:$I111),$B108:$B111,0)),INDEX($M108:$M111,MATCH(LOOKUP(B116,$E113:$I113,$E111:$I111),$C108:$C111,0),1),INDEX($L108:$L111,MATCH(LOOKUP(B116,$E113:$I113,$E111:$I111),$B108:$B111,0),1)),INDEX($M108:$M111,MATCH(B116,$C108:$C111,0),1)),INDEX($L108:$L111,MATCH(B116,$B108:$B111,0),1))</f>
        <v>13</v>
      </c>
      <c r="M116" s="139" t="n">
        <f aca="false">IF(ISERROR(MATCH(C116,$B108:$B111,0)),IF(ISERROR(MATCH(C116,$C108:$C111,0)),IF(ISERROR(MATCH(LOOKUP(C116,$E113:$I113,$E111:$I111),$B108:$B111,0)),INDEX($M108:$M111,MATCH(LOOKUP(C116,$E113:$I113,$E111:$I111),$C108:$C111,0),1),INDEX($L108:$L111,MATCH(LOOKUP(C116,$E113:$I113,$E111:$I111),$B108:$B111,0),1)),INDEX($M108:$M111,MATCH(C116,$C108:$C111,0),1)),INDEX($L108:$L111,MATCH(C116,$B108:$B111,0),1))</f>
        <v>3</v>
      </c>
      <c r="N116" s="136" t="str">
        <f aca="false">IF(ISBLANK('RR page 3'!$K7),"",IF('RR page 3'!$K7="B",$B116,$C116))</f>
        <v/>
      </c>
      <c r="O116" s="137" t="n">
        <v>4</v>
      </c>
      <c r="P116" s="130" t="n">
        <f aca="false">A116</f>
        <v>17</v>
      </c>
      <c r="Q116" s="113"/>
      <c r="R116" s="138" t="str">
        <f aca="false">CONCATENATE(ADDRESS($B116+2,$C116+1,4,1)," ",ADDRESS($C116+2,$B116+1,4,1))</f>
        <v>I11 J10</v>
      </c>
      <c r="S116" s="114"/>
      <c r="T116" s="114"/>
      <c r="U116" s="113"/>
      <c r="V116" s="114"/>
      <c r="W116" s="114"/>
      <c r="X116" s="114"/>
      <c r="Y116" s="114"/>
    </row>
    <row r="117" s="115" customFormat="true" ht="15" hidden="false" customHeight="true" outlineLevel="0" collapsed="false">
      <c r="A117" s="112"/>
      <c r="B117" s="131"/>
      <c r="C117" s="131"/>
      <c r="D117" s="132" t="n">
        <f aca="false">COUNT(E116:I116)</f>
        <v>4</v>
      </c>
      <c r="E117" s="132"/>
      <c r="F117" s="132"/>
      <c r="G117" s="132"/>
      <c r="H117" s="132"/>
      <c r="I117" s="112"/>
      <c r="J117" s="112"/>
      <c r="K117" s="112"/>
      <c r="L117" s="112"/>
      <c r="M117" s="142"/>
      <c r="N117" s="141"/>
      <c r="O117" s="143"/>
      <c r="P117" s="112"/>
      <c r="Q117" s="113"/>
      <c r="R117" s="144"/>
      <c r="S117" s="114"/>
      <c r="T117" s="114"/>
      <c r="U117" s="113"/>
      <c r="V117" s="114"/>
      <c r="W117" s="114"/>
      <c r="X117" s="114"/>
      <c r="Y117" s="114"/>
    </row>
    <row r="118" s="115" customFormat="true" ht="15" hidden="false" customHeight="true" outlineLevel="0" collapsed="false">
      <c r="A118" s="130" t="n">
        <f aca="false">A113+1</f>
        <v>18</v>
      </c>
      <c r="B118" s="131" t="n">
        <v>4</v>
      </c>
      <c r="C118" s="131" t="n">
        <v>13</v>
      </c>
      <c r="D118" s="132" t="s">
        <v>34</v>
      </c>
      <c r="E118" s="132" t="n">
        <v>3</v>
      </c>
      <c r="F118" s="132" t="n">
        <v>4</v>
      </c>
      <c r="G118" s="132" t="n">
        <v>11</v>
      </c>
      <c r="H118" s="132" t="n">
        <v>12</v>
      </c>
      <c r="I118" s="112"/>
      <c r="J118" s="112"/>
      <c r="K118" s="130" t="n">
        <f aca="false">A118</f>
        <v>18</v>
      </c>
      <c r="L118" s="139" t="n">
        <f aca="false">IF(ISERROR(MATCH(B118,$B113:$B116,0)),IF(ISERROR(MATCH(B118,$C113:$C116,0)),IF(ISERROR(MATCH(LOOKUP(B118,$E118:$I118,$E116:$I116),$B113:$B116,0)),INDEX($M113:$M116,MATCH(LOOKUP(B118,$E118:$I118,$E116:$I116),$C113:$C116,0),1),INDEX($L113:$L116,MATCH(LOOKUP(B118,$E118:$I118,$E116:$I116),$B113:$B116,0),1)),INDEX($M113:$M116,MATCH(B118,$C113:$C116,0),1)),INDEX($L113:$L116,MATCH(B118,$B113:$B116,0),1))</f>
        <v>1</v>
      </c>
      <c r="M118" s="139" t="n">
        <f aca="false">IF(ISERROR(MATCH(C118,$B113:$B116,0)),IF(ISERROR(MATCH(C118,$C113:$C116,0)),IF(ISERROR(MATCH(LOOKUP(C118,$E118:$I118,$E116:$I116),$B113:$B116,0)),INDEX($M113:$M116,MATCH(LOOKUP(C118,$E118:$I118,$E116:$I116),$C113:$C116,0),1),INDEX($L113:$L116,MATCH(LOOKUP(C118,$E118:$I118,$E116:$I116),$B113:$B116,0),1)),INDEX($M113:$M116,MATCH(C118,$C113:$C116,0),1)),INDEX($L113:$L116,MATCH(C118,$B113:$B116,0),1))</f>
        <v>4</v>
      </c>
      <c r="N118" s="136" t="str">
        <f aca="false">IF(ISBLANK('RR page 3'!$K9),"",IF('RR page 3'!$K9="B",$B118,$C118))</f>
        <v/>
      </c>
      <c r="O118" s="137" t="n">
        <v>1</v>
      </c>
      <c r="P118" s="130" t="n">
        <f aca="false">A118</f>
        <v>18</v>
      </c>
      <c r="Q118" s="113"/>
      <c r="R118" s="138" t="str">
        <f aca="false">CONCATENATE(ADDRESS($B118+2,$C118+1,4,1)," ",ADDRESS($C118+2,$B118+1,4,1))</f>
        <v>N6 E15</v>
      </c>
      <c r="S118" s="114"/>
      <c r="T118" s="114"/>
      <c r="U118" s="113"/>
      <c r="V118" s="114"/>
      <c r="W118" s="114"/>
      <c r="X118" s="114"/>
      <c r="Y118" s="114"/>
    </row>
    <row r="119" s="115" customFormat="true" ht="15" hidden="false" customHeight="true" outlineLevel="0" collapsed="false">
      <c r="A119" s="130" t="n">
        <f aca="false">A118</f>
        <v>18</v>
      </c>
      <c r="B119" s="131" t="n">
        <v>9</v>
      </c>
      <c r="C119" s="131" t="n">
        <v>3</v>
      </c>
      <c r="D119" s="132"/>
      <c r="E119" s="132"/>
      <c r="F119" s="132"/>
      <c r="G119" s="132"/>
      <c r="H119" s="132"/>
      <c r="I119" s="112"/>
      <c r="J119" s="112"/>
      <c r="K119" s="130"/>
      <c r="L119" s="139" t="n">
        <f aca="false">IF(ISERROR(MATCH(B119,$B113:$B116,0)),IF(ISERROR(MATCH(B119,$C113:$C116,0)),IF(ISERROR(MATCH(LOOKUP(B119,$E118:$I118,$E116:$I116),$B113:$B116,0)),INDEX($M113:$M116,MATCH(LOOKUP(B119,$E118:$I118,$E116:$I116),$C113:$C116,0),1),INDEX($L113:$L116,MATCH(LOOKUP(B119,$E118:$I118,$E116:$I116),$B113:$B116,0),1)),INDEX($M113:$M116,MATCH(B119,$C113:$C116,0),1)),INDEX($L113:$L116,MATCH(B119,$B113:$B116,0),1))</f>
        <v>13</v>
      </c>
      <c r="M119" s="139" t="n">
        <f aca="false">IF(ISERROR(MATCH(C119,$B113:$B116,0)),IF(ISERROR(MATCH(C119,$C113:$C116,0)),IF(ISERROR(MATCH(LOOKUP(C119,$E118:$I118,$E116:$I116),$B113:$B116,0)),INDEX($M113:$M116,MATCH(LOOKUP(C119,$E118:$I118,$E116:$I116),$C113:$C116,0),1),INDEX($L113:$L116,MATCH(LOOKUP(C119,$E118:$I118,$E116:$I116),$B113:$B116,0),1)),INDEX($M113:$M116,MATCH(C119,$C113:$C116,0),1)),INDEX($L113:$L116,MATCH(C119,$B113:$B116,0),1))</f>
        <v>2</v>
      </c>
      <c r="N119" s="136" t="str">
        <f aca="false">IF(ISBLANK('RR page 3'!$K10),"",IF('RR page 3'!$K10="B",$B119,$C119))</f>
        <v/>
      </c>
      <c r="O119" s="137" t="n">
        <v>2</v>
      </c>
      <c r="P119" s="130" t="n">
        <f aca="false">A119</f>
        <v>18</v>
      </c>
      <c r="Q119" s="113"/>
      <c r="R119" s="138" t="str">
        <f aca="false">CONCATENATE(ADDRESS($B119+2,$C119+1,4,1)," ",ADDRESS($C119+2,$B119+1,4,1))</f>
        <v>D11 J5</v>
      </c>
      <c r="S119" s="114"/>
      <c r="T119" s="114"/>
      <c r="U119" s="113"/>
      <c r="V119" s="114"/>
      <c r="W119" s="114"/>
      <c r="X119" s="114"/>
      <c r="Y119" s="114"/>
    </row>
    <row r="120" s="115" customFormat="true" ht="15" hidden="false" customHeight="true" outlineLevel="0" collapsed="false">
      <c r="A120" s="130" t="n">
        <f aca="false">A118</f>
        <v>18</v>
      </c>
      <c r="B120" s="131" t="n">
        <v>11</v>
      </c>
      <c r="C120" s="131" t="n">
        <v>10</v>
      </c>
      <c r="D120" s="132"/>
      <c r="E120" s="132"/>
      <c r="F120" s="132"/>
      <c r="G120" s="132"/>
      <c r="H120" s="132"/>
      <c r="I120" s="112"/>
      <c r="J120" s="112"/>
      <c r="K120" s="130"/>
      <c r="L120" s="139" t="n">
        <f aca="false">IF(ISERROR(MATCH(B120,$B113:$B116,0)),IF(ISERROR(MATCH(B120,$C113:$C116,0)),IF(ISERROR(MATCH(LOOKUP(B120,$E118:$I118,$E116:$I116),$B113:$B116,0)),INDEX($M113:$M116,MATCH(LOOKUP(B120,$E118:$I118,$E116:$I116),$C113:$C116,0),1),INDEX($L113:$L116,MATCH(LOOKUP(B120,$E118:$I118,$E116:$I116),$B113:$B116,0),1)),INDEX($M113:$M116,MATCH(B120,$C113:$C116,0),1)),INDEX($L113:$L116,MATCH(B120,$B113:$B116,0),1))</f>
        <v>11</v>
      </c>
      <c r="M120" s="139" t="n">
        <f aca="false">IF(ISERROR(MATCH(C120,$B113:$B116,0)),IF(ISERROR(MATCH(C120,$C113:$C116,0)),IF(ISERROR(MATCH(LOOKUP(C120,$E118:$I118,$E116:$I116),$B113:$B116,0)),INDEX($M113:$M116,MATCH(LOOKUP(C120,$E118:$I118,$E116:$I116),$C113:$C116,0),1),INDEX($L113:$L116,MATCH(LOOKUP(C120,$E118:$I118,$E116:$I116),$B113:$B116,0),1)),INDEX($M113:$M116,MATCH(C120,$C113:$C116,0),1)),INDEX($L113:$L116,MATCH(C120,$B113:$B116,0),1))</f>
        <v>14</v>
      </c>
      <c r="N120" s="136" t="str">
        <f aca="false">IF(ISBLANK('RR page 3'!$K11),"",IF('RR page 3'!$K11="B",$B120,$C120))</f>
        <v/>
      </c>
      <c r="O120" s="137" t="n">
        <v>3</v>
      </c>
      <c r="P120" s="130" t="n">
        <f aca="false">A120</f>
        <v>18</v>
      </c>
      <c r="Q120" s="113"/>
      <c r="R120" s="138" t="str">
        <f aca="false">CONCATENATE(ADDRESS($B120+2,$C120+1,4,1)," ",ADDRESS($C120+2,$B120+1,4,1))</f>
        <v>K13 L12</v>
      </c>
      <c r="S120" s="114"/>
      <c r="T120" s="114"/>
      <c r="U120" s="113"/>
      <c r="V120" s="114"/>
      <c r="W120" s="114"/>
      <c r="X120" s="114"/>
      <c r="Y120" s="114"/>
    </row>
    <row r="121" s="115" customFormat="true" ht="15" hidden="false" customHeight="true" outlineLevel="0" collapsed="false">
      <c r="A121" s="130" t="n">
        <f aca="false">A118</f>
        <v>18</v>
      </c>
      <c r="B121" s="131" t="n">
        <v>14</v>
      </c>
      <c r="C121" s="131" t="n">
        <v>12</v>
      </c>
      <c r="D121" s="132" t="s">
        <v>35</v>
      </c>
      <c r="E121" s="132"/>
      <c r="F121" s="132"/>
      <c r="G121" s="132"/>
      <c r="H121" s="132"/>
      <c r="I121" s="112"/>
      <c r="J121" s="112"/>
      <c r="K121" s="130"/>
      <c r="L121" s="139" t="n">
        <f aca="false">IF(ISERROR(MATCH(B121,$B113:$B116,0)),IF(ISERROR(MATCH(B121,$C113:$C116,0)),IF(ISERROR(MATCH(LOOKUP(B121,$E118:$I118,$E116:$I116),$B113:$B116,0)),INDEX($M113:$M116,MATCH(LOOKUP(B121,$E118:$I118,$E116:$I116),$C113:$C116,0),1),INDEX($L113:$L116,MATCH(LOOKUP(B121,$E118:$I118,$E116:$I116),$B113:$B116,0),1)),INDEX($M113:$M116,MATCH(B121,$C113:$C116,0),1)),INDEX($L113:$L116,MATCH(B121,$B113:$B116,0),1))</f>
        <v>12</v>
      </c>
      <c r="M121" s="139" t="n">
        <f aca="false">IF(ISERROR(MATCH(C121,$B113:$B116,0)),IF(ISERROR(MATCH(C121,$C113:$C116,0)),IF(ISERROR(MATCH(LOOKUP(C121,$E118:$I118,$E116:$I116),$B113:$B116,0)),INDEX($M113:$M116,MATCH(LOOKUP(C121,$E118:$I118,$E116:$I116),$C113:$C116,0),1),INDEX($L113:$L116,MATCH(LOOKUP(C121,$E118:$I118,$E116:$I116),$B113:$B116,0),1)),INDEX($M113:$M116,MATCH(C121,$C113:$C116,0),1)),INDEX($L113:$L116,MATCH(C121,$B113:$B116,0),1))</f>
        <v>3</v>
      </c>
      <c r="N121" s="136" t="str">
        <f aca="false">IF(ISBLANK('RR page 3'!$K12),"",IF('RR page 3'!$K12="B",$B121,$C121))</f>
        <v/>
      </c>
      <c r="O121" s="137" t="n">
        <v>4</v>
      </c>
      <c r="P121" s="130" t="n">
        <f aca="false">A121</f>
        <v>18</v>
      </c>
      <c r="Q121" s="113"/>
      <c r="R121" s="138" t="str">
        <f aca="false">CONCATENATE(ADDRESS($B121+2,$C121+1,4,1)," ",ADDRESS($C121+2,$B121+1,4,1))</f>
        <v>M16 O14</v>
      </c>
      <c r="S121" s="114"/>
      <c r="T121" s="114"/>
      <c r="U121" s="113"/>
      <c r="V121" s="114"/>
      <c r="W121" s="114"/>
      <c r="X121" s="114"/>
      <c r="Y121" s="114"/>
    </row>
    <row r="122" s="115" customFormat="true" ht="15" hidden="false" customHeight="true" outlineLevel="0" collapsed="false">
      <c r="A122" s="112"/>
      <c r="B122" s="131"/>
      <c r="C122" s="131"/>
      <c r="D122" s="132" t="n">
        <f aca="false">COUNT(E121:I121)</f>
        <v>0</v>
      </c>
      <c r="E122" s="132"/>
      <c r="F122" s="132"/>
      <c r="G122" s="132"/>
      <c r="H122" s="132"/>
      <c r="I122" s="112"/>
      <c r="J122" s="112"/>
      <c r="K122" s="112"/>
      <c r="L122" s="112"/>
      <c r="M122" s="142"/>
      <c r="N122" s="141"/>
      <c r="O122" s="143"/>
      <c r="P122" s="112"/>
      <c r="Q122" s="113"/>
      <c r="R122" s="144"/>
      <c r="S122" s="114"/>
      <c r="T122" s="114"/>
      <c r="U122" s="113"/>
      <c r="V122" s="114"/>
      <c r="W122" s="114"/>
      <c r="X122" s="114"/>
      <c r="Y122" s="114"/>
    </row>
    <row r="123" s="115" customFormat="true" ht="15" hidden="false" customHeight="true" outlineLevel="0" collapsed="false">
      <c r="A123" s="130" t="n">
        <f aca="false">A118+1</f>
        <v>19</v>
      </c>
      <c r="B123" s="131" t="n">
        <v>10</v>
      </c>
      <c r="C123" s="131" t="n">
        <v>9</v>
      </c>
      <c r="D123" s="132" t="s">
        <v>34</v>
      </c>
      <c r="E123" s="132"/>
      <c r="F123" s="132"/>
      <c r="G123" s="132"/>
      <c r="H123" s="132"/>
      <c r="I123" s="112"/>
      <c r="J123" s="112"/>
      <c r="K123" s="130" t="n">
        <f aca="false">A123</f>
        <v>19</v>
      </c>
      <c r="L123" s="139" t="n">
        <f aca="false">IF(ISERROR(MATCH(B123,$B118:$B121,0)),IF(ISERROR(MATCH(B123,$C118:$C121,0)),IF(ISERROR(MATCH(LOOKUP(B123,$E123:$I123,$E121:$I121),$B118:$B121,0)),INDEX($M118:$M121,MATCH(LOOKUP(B123,$E123:$I123,$E121:$I121),$C118:$C121,0),1),INDEX($L118:$L121,MATCH(LOOKUP(B123,$E123:$I123,$E121:$I121),$B118:$B121,0),1)),INDEX($M118:$M121,MATCH(B123,$C118:$C121,0),1)),INDEX($L118:$L121,MATCH(B123,$B118:$B121,0),1))</f>
        <v>14</v>
      </c>
      <c r="M123" s="139" t="n">
        <f aca="false">IF(ISERROR(MATCH(C123,$B118:$B121,0)),IF(ISERROR(MATCH(C123,$C118:$C121,0)),IF(ISERROR(MATCH(LOOKUP(C123,$E123:$I123,$E121:$I121),$B118:$B121,0)),INDEX($M118:$M121,MATCH(LOOKUP(C123,$E123:$I123,$E121:$I121),$C118:$C121,0),1),INDEX($L118:$L121,MATCH(LOOKUP(C123,$E123:$I123,$E121:$I121),$B118:$B121,0),1)),INDEX($M118:$M121,MATCH(C123,$C118:$C121,0),1)),INDEX($L118:$L121,MATCH(C123,$B118:$B121,0),1))</f>
        <v>13</v>
      </c>
      <c r="N123" s="136" t="str">
        <f aca="false">IF(ISBLANK('RR page 3'!$K14),"",IF('RR page 3'!$K14="B",$B123,$C123))</f>
        <v/>
      </c>
      <c r="O123" s="137" t="n">
        <v>1</v>
      </c>
      <c r="P123" s="130" t="n">
        <f aca="false">A123</f>
        <v>19</v>
      </c>
      <c r="Q123" s="113"/>
      <c r="R123" s="138" t="str">
        <f aca="false">CONCATENATE(ADDRESS($B123+2,$C123+1,4,1)," ",ADDRESS($C123+2,$B123+1,4,1))</f>
        <v>J12 K11</v>
      </c>
      <c r="S123" s="114"/>
      <c r="T123" s="114"/>
      <c r="U123" s="113"/>
      <c r="V123" s="114"/>
      <c r="W123" s="114"/>
      <c r="X123" s="114"/>
      <c r="Y123" s="114"/>
    </row>
    <row r="124" s="115" customFormat="true" ht="15" hidden="false" customHeight="true" outlineLevel="0" collapsed="false">
      <c r="A124" s="130" t="n">
        <f aca="false">A123</f>
        <v>19</v>
      </c>
      <c r="B124" s="131" t="n">
        <v>14</v>
      </c>
      <c r="C124" s="131" t="n">
        <v>11</v>
      </c>
      <c r="D124" s="132"/>
      <c r="E124" s="132"/>
      <c r="F124" s="132"/>
      <c r="G124" s="132"/>
      <c r="H124" s="132"/>
      <c r="I124" s="112"/>
      <c r="J124" s="112"/>
      <c r="K124" s="130"/>
      <c r="L124" s="139" t="n">
        <f aca="false">IF(ISERROR(MATCH(B124,$B118:$B121,0)),IF(ISERROR(MATCH(B124,$C118:$C121,0)),IF(ISERROR(MATCH(LOOKUP(B124,$E123:$I123,$E121:$I121),$B118:$B121,0)),INDEX($M118:$M121,MATCH(LOOKUP(B124,$E123:$I123,$E121:$I121),$C118:$C121,0),1),INDEX($L118:$L121,MATCH(LOOKUP(B124,$E123:$I123,$E121:$I121),$B118:$B121,0),1)),INDEX($M118:$M121,MATCH(B124,$C118:$C121,0),1)),INDEX($L118:$L121,MATCH(B124,$B118:$B121,0),1))</f>
        <v>12</v>
      </c>
      <c r="M124" s="139" t="n">
        <f aca="false">IF(ISERROR(MATCH(C124,$B118:$B121,0)),IF(ISERROR(MATCH(C124,$C118:$C121,0)),IF(ISERROR(MATCH(LOOKUP(C124,$E123:$I123,$E121:$I121),$B118:$B121,0)),INDEX($M118:$M121,MATCH(LOOKUP(C124,$E123:$I123,$E121:$I121),$C118:$C121,0),1),INDEX($L118:$L121,MATCH(LOOKUP(C124,$E123:$I123,$E121:$I121),$B118:$B121,0),1)),INDEX($M118:$M121,MATCH(C124,$C118:$C121,0),1)),INDEX($L118:$L121,MATCH(C124,$B118:$B121,0),1))</f>
        <v>11</v>
      </c>
      <c r="N124" s="136" t="str">
        <f aca="false">IF(ISBLANK('RR page 3'!$K15),"",IF('RR page 3'!$K15="B",$B124,$C124))</f>
        <v/>
      </c>
      <c r="O124" s="137" t="n">
        <v>2</v>
      </c>
      <c r="P124" s="130" t="n">
        <f aca="false">A124</f>
        <v>19</v>
      </c>
      <c r="Q124" s="113"/>
      <c r="R124" s="138" t="str">
        <f aca="false">CONCATENATE(ADDRESS($B124+2,$C124+1,4,1)," ",ADDRESS($C124+2,$B124+1,4,1))</f>
        <v>L16 O13</v>
      </c>
      <c r="S124" s="114"/>
      <c r="T124" s="114"/>
      <c r="U124" s="113"/>
      <c r="V124" s="114"/>
      <c r="W124" s="114"/>
      <c r="X124" s="114"/>
      <c r="Y124" s="114"/>
    </row>
    <row r="125" s="115" customFormat="true" ht="15" hidden="false" customHeight="true" outlineLevel="0" collapsed="false">
      <c r="A125" s="130" t="n">
        <f aca="false">A123</f>
        <v>19</v>
      </c>
      <c r="B125" s="131" t="n">
        <v>3</v>
      </c>
      <c r="C125" s="131" t="n">
        <v>13</v>
      </c>
      <c r="D125" s="132"/>
      <c r="E125" s="132"/>
      <c r="F125" s="132"/>
      <c r="G125" s="132"/>
      <c r="H125" s="132"/>
      <c r="I125" s="112"/>
      <c r="J125" s="112"/>
      <c r="K125" s="130"/>
      <c r="L125" s="139" t="n">
        <f aca="false">IF(ISERROR(MATCH(B125,$B118:$B121,0)),IF(ISERROR(MATCH(B125,$C118:$C121,0)),IF(ISERROR(MATCH(LOOKUP(B125,$E123:$I123,$E121:$I121),$B118:$B121,0)),INDEX($M118:$M121,MATCH(LOOKUP(B125,$E123:$I123,$E121:$I121),$C118:$C121,0),1),INDEX($L118:$L121,MATCH(LOOKUP(B125,$E123:$I123,$E121:$I121),$B118:$B121,0),1)),INDEX($M118:$M121,MATCH(B125,$C118:$C121,0),1)),INDEX($L118:$L121,MATCH(B125,$B118:$B121,0),1))</f>
        <v>2</v>
      </c>
      <c r="M125" s="139" t="n">
        <f aca="false">IF(ISERROR(MATCH(C125,$B118:$B121,0)),IF(ISERROR(MATCH(C125,$C118:$C121,0)),IF(ISERROR(MATCH(LOOKUP(C125,$E123:$I123,$E121:$I121),$B118:$B121,0)),INDEX($M118:$M121,MATCH(LOOKUP(C125,$E123:$I123,$E121:$I121),$C118:$C121,0),1),INDEX($L118:$L121,MATCH(LOOKUP(C125,$E123:$I123,$E121:$I121),$B118:$B121,0),1)),INDEX($M118:$M121,MATCH(C125,$C118:$C121,0),1)),INDEX($L118:$L121,MATCH(C125,$B118:$B121,0),1))</f>
        <v>4</v>
      </c>
      <c r="N125" s="136" t="str">
        <f aca="false">IF(ISBLANK('RR page 3'!$K16),"",IF('RR page 3'!$K16="B",$B125,$C125))</f>
        <v/>
      </c>
      <c r="O125" s="137" t="n">
        <v>3</v>
      </c>
      <c r="P125" s="130" t="n">
        <f aca="false">A125</f>
        <v>19</v>
      </c>
      <c r="Q125" s="113"/>
      <c r="R125" s="138" t="str">
        <f aca="false">CONCATENATE(ADDRESS($B125+2,$C125+1,4,1)," ",ADDRESS($C125+2,$B125+1,4,1))</f>
        <v>N5 D15</v>
      </c>
      <c r="S125" s="114"/>
      <c r="T125" s="114"/>
      <c r="U125" s="113"/>
      <c r="V125" s="114"/>
      <c r="W125" s="114"/>
      <c r="X125" s="114"/>
      <c r="Y125" s="114"/>
    </row>
    <row r="126" s="115" customFormat="true" ht="15" hidden="false" customHeight="true" outlineLevel="0" collapsed="false">
      <c r="A126" s="130" t="n">
        <f aca="false">A123</f>
        <v>19</v>
      </c>
      <c r="B126" s="131" t="n">
        <v>4</v>
      </c>
      <c r="C126" s="131" t="n">
        <v>12</v>
      </c>
      <c r="D126" s="132" t="s">
        <v>35</v>
      </c>
      <c r="E126" s="132" t="n">
        <v>9</v>
      </c>
      <c r="F126" s="132" t="n">
        <v>10</v>
      </c>
      <c r="G126" s="132"/>
      <c r="H126" s="132"/>
      <c r="I126" s="112"/>
      <c r="J126" s="112"/>
      <c r="K126" s="130"/>
      <c r="L126" s="139" t="n">
        <f aca="false">IF(ISERROR(MATCH(B126,$B118:$B121,0)),IF(ISERROR(MATCH(B126,$C118:$C121,0)),IF(ISERROR(MATCH(LOOKUP(B126,$E123:$I123,$E121:$I121),$B118:$B121,0)),INDEX($M118:$M121,MATCH(LOOKUP(B126,$E123:$I123,$E121:$I121),$C118:$C121,0),1),INDEX($L118:$L121,MATCH(LOOKUP(B126,$E123:$I123,$E121:$I121),$B118:$B121,0),1)),INDEX($M118:$M121,MATCH(B126,$C118:$C121,0),1)),INDEX($L118:$L121,MATCH(B126,$B118:$B121,0),1))</f>
        <v>1</v>
      </c>
      <c r="M126" s="139" t="n">
        <f aca="false">IF(ISERROR(MATCH(C126,$B118:$B121,0)),IF(ISERROR(MATCH(C126,$C118:$C121,0)),IF(ISERROR(MATCH(LOOKUP(C126,$E123:$I123,$E121:$I121),$B118:$B121,0)),INDEX($M118:$M121,MATCH(LOOKUP(C126,$E123:$I123,$E121:$I121),$C118:$C121,0),1),INDEX($L118:$L121,MATCH(LOOKUP(C126,$E123:$I123,$E121:$I121),$B118:$B121,0),1)),INDEX($M118:$M121,MATCH(C126,$C118:$C121,0),1)),INDEX($L118:$L121,MATCH(C126,$B118:$B121,0),1))</f>
        <v>3</v>
      </c>
      <c r="N126" s="136" t="str">
        <f aca="false">IF(ISBLANK('RR page 3'!$K17),"",IF('RR page 3'!$K17="B",$B126,$C126))</f>
        <v/>
      </c>
      <c r="O126" s="137" t="n">
        <v>4</v>
      </c>
      <c r="P126" s="130" t="n">
        <f aca="false">A126</f>
        <v>19</v>
      </c>
      <c r="Q126" s="113"/>
      <c r="R126" s="138" t="str">
        <f aca="false">CONCATENATE(ADDRESS($B126+2,$C126+1,4,1)," ",ADDRESS($C126+2,$B126+1,4,1))</f>
        <v>M6 E14</v>
      </c>
      <c r="S126" s="114"/>
      <c r="T126" s="114"/>
      <c r="U126" s="113"/>
      <c r="V126" s="114"/>
      <c r="W126" s="114"/>
      <c r="X126" s="114"/>
      <c r="Y126" s="114"/>
    </row>
    <row r="127" s="115" customFormat="true" ht="15" hidden="false" customHeight="true" outlineLevel="0" collapsed="false">
      <c r="A127" s="112"/>
      <c r="B127" s="131"/>
      <c r="C127" s="131"/>
      <c r="D127" s="132" t="n">
        <f aca="false">COUNT(E126:I126)</f>
        <v>2</v>
      </c>
      <c r="E127" s="132"/>
      <c r="F127" s="132"/>
      <c r="G127" s="132"/>
      <c r="H127" s="132"/>
      <c r="I127" s="112"/>
      <c r="J127" s="112"/>
      <c r="K127" s="112"/>
      <c r="L127" s="112"/>
      <c r="M127" s="142"/>
      <c r="N127" s="141"/>
      <c r="O127" s="143"/>
      <c r="P127" s="112"/>
      <c r="Q127" s="113"/>
      <c r="R127" s="144"/>
      <c r="S127" s="114"/>
      <c r="T127" s="114"/>
      <c r="U127" s="113"/>
      <c r="V127" s="114"/>
      <c r="W127" s="114"/>
      <c r="X127" s="114"/>
      <c r="Y127" s="114"/>
    </row>
    <row r="128" s="115" customFormat="true" ht="15" hidden="false" customHeight="true" outlineLevel="0" collapsed="false">
      <c r="A128" s="130" t="n">
        <f aca="false">A123+1</f>
        <v>20</v>
      </c>
      <c r="B128" s="131" t="n">
        <v>3</v>
      </c>
      <c r="C128" s="131" t="n">
        <v>14</v>
      </c>
      <c r="D128" s="132" t="s">
        <v>34</v>
      </c>
      <c r="E128" s="132" t="n">
        <v>1</v>
      </c>
      <c r="F128" s="132" t="n">
        <v>2</v>
      </c>
      <c r="G128" s="132"/>
      <c r="H128" s="132"/>
      <c r="I128" s="112"/>
      <c r="J128" s="112"/>
      <c r="K128" s="130" t="n">
        <f aca="false">A128</f>
        <v>20</v>
      </c>
      <c r="L128" s="139" t="n">
        <f aca="false">IF(ISERROR(MATCH(B128,$B123:$B126,0)),IF(ISERROR(MATCH(B128,$C123:$C126,0)),IF(ISERROR(MATCH(LOOKUP(B128,$E128:$I128,$E126:$I126),$B123:$B126,0)),INDEX($M123:$M126,MATCH(LOOKUP(B128,$E128:$I128,$E126:$I126),$C123:$C126,0),1),INDEX($L123:$L126,MATCH(LOOKUP(B128,$E128:$I128,$E126:$I126),$B123:$B126,0),1)),INDEX($M123:$M126,MATCH(B128,$C123:$C126,0),1)),INDEX($L123:$L126,MATCH(B128,$B123:$B126,0),1))</f>
        <v>2</v>
      </c>
      <c r="M128" s="139" t="n">
        <f aca="false">IF(ISERROR(MATCH(C128,$B123:$B126,0)),IF(ISERROR(MATCH(C128,$C123:$C126,0)),IF(ISERROR(MATCH(LOOKUP(C128,$E128:$I128,$E126:$I126),$B123:$B126,0)),INDEX($M123:$M126,MATCH(LOOKUP(C128,$E128:$I128,$E126:$I126),$C123:$C126,0),1),INDEX($L123:$L126,MATCH(LOOKUP(C128,$E128:$I128,$E126:$I126),$B123:$B126,0),1)),INDEX($M123:$M126,MATCH(C128,$C123:$C126,0),1)),INDEX($L123:$L126,MATCH(C128,$B123:$B126,0),1))</f>
        <v>12</v>
      </c>
      <c r="N128" s="136" t="str">
        <f aca="false">IF(ISBLANK('RR page 3'!$K19),"",IF('RR page 3'!$K19="B",$B128,$C128))</f>
        <v/>
      </c>
      <c r="O128" s="137" t="n">
        <v>1</v>
      </c>
      <c r="P128" s="130" t="n">
        <f aca="false">A128</f>
        <v>20</v>
      </c>
      <c r="Q128" s="113"/>
      <c r="R128" s="138" t="str">
        <f aca="false">CONCATENATE(ADDRESS($B128+2,$C128+1,4,1)," ",ADDRESS($C128+2,$B128+1,4,1))</f>
        <v>O5 D16</v>
      </c>
      <c r="S128" s="114"/>
      <c r="T128" s="114"/>
      <c r="U128" s="113"/>
      <c r="V128" s="114"/>
      <c r="W128" s="114"/>
      <c r="X128" s="114"/>
      <c r="Y128" s="114"/>
    </row>
    <row r="129" s="115" customFormat="true" ht="15" hidden="false" customHeight="true" outlineLevel="0" collapsed="false">
      <c r="A129" s="130" t="n">
        <f aca="false">A128</f>
        <v>20</v>
      </c>
      <c r="B129" s="131" t="n">
        <v>13</v>
      </c>
      <c r="C129" s="131" t="n">
        <v>12</v>
      </c>
      <c r="D129" s="132"/>
      <c r="E129" s="132"/>
      <c r="F129" s="132"/>
      <c r="G129" s="132"/>
      <c r="H129" s="132"/>
      <c r="I129" s="112"/>
      <c r="J129" s="112"/>
      <c r="K129" s="130"/>
      <c r="L129" s="139" t="n">
        <f aca="false">IF(ISERROR(MATCH(B129,$B123:$B126,0)),IF(ISERROR(MATCH(B129,$C123:$C126,0)),IF(ISERROR(MATCH(LOOKUP(B129,$E128:$I128,$E126:$I126),$B123:$B126,0)),INDEX($M123:$M126,MATCH(LOOKUP(B129,$E128:$I128,$E126:$I126),$C123:$C126,0),1),INDEX($L123:$L126,MATCH(LOOKUP(B129,$E128:$I128,$E126:$I126),$B123:$B126,0),1)),INDEX($M123:$M126,MATCH(B129,$C123:$C126,0),1)),INDEX($L123:$L126,MATCH(B129,$B123:$B126,0),1))</f>
        <v>4</v>
      </c>
      <c r="M129" s="139" t="n">
        <f aca="false">IF(ISERROR(MATCH(C129,$B123:$B126,0)),IF(ISERROR(MATCH(C129,$C123:$C126,0)),IF(ISERROR(MATCH(LOOKUP(C129,$E128:$I128,$E126:$I126),$B123:$B126,0)),INDEX($M123:$M126,MATCH(LOOKUP(C129,$E128:$I128,$E126:$I126),$C123:$C126,0),1),INDEX($L123:$L126,MATCH(LOOKUP(C129,$E128:$I128,$E126:$I126),$B123:$B126,0),1)),INDEX($M123:$M126,MATCH(C129,$C123:$C126,0),1)),INDEX($L123:$L126,MATCH(C129,$B123:$B126,0),1))</f>
        <v>3</v>
      </c>
      <c r="N129" s="136" t="str">
        <f aca="false">IF(ISBLANK('RR page 3'!$K20),"",IF('RR page 3'!$K20="B",$B129,$C129))</f>
        <v/>
      </c>
      <c r="O129" s="137" t="n">
        <v>2</v>
      </c>
      <c r="P129" s="130" t="n">
        <f aca="false">A129</f>
        <v>20</v>
      </c>
      <c r="Q129" s="113"/>
      <c r="R129" s="138" t="str">
        <f aca="false">CONCATENATE(ADDRESS($B129+2,$C129+1,4,1)," ",ADDRESS($C129+2,$B129+1,4,1))</f>
        <v>M15 N14</v>
      </c>
      <c r="S129" s="114"/>
      <c r="T129" s="114"/>
      <c r="U129" s="113"/>
      <c r="V129" s="114"/>
      <c r="W129" s="114"/>
      <c r="X129" s="114"/>
      <c r="Y129" s="114"/>
    </row>
    <row r="130" s="115" customFormat="true" ht="15" hidden="false" customHeight="true" outlineLevel="0" collapsed="false">
      <c r="A130" s="130" t="n">
        <f aca="false">A128</f>
        <v>20</v>
      </c>
      <c r="B130" s="131" t="n">
        <v>4</v>
      </c>
      <c r="C130" s="131" t="n">
        <v>1</v>
      </c>
      <c r="D130" s="132"/>
      <c r="E130" s="132"/>
      <c r="F130" s="132"/>
      <c r="G130" s="132"/>
      <c r="H130" s="132"/>
      <c r="I130" s="112"/>
      <c r="J130" s="112"/>
      <c r="K130" s="130"/>
      <c r="L130" s="139" t="n">
        <f aca="false">IF(ISERROR(MATCH(B130,$B123:$B126,0)),IF(ISERROR(MATCH(B130,$C123:$C126,0)),IF(ISERROR(MATCH(LOOKUP(B130,$E128:$I128,$E126:$I126),$B123:$B126,0)),INDEX($M123:$M126,MATCH(LOOKUP(B130,$E128:$I128,$E126:$I126),$C123:$C126,0),1),INDEX($L123:$L126,MATCH(LOOKUP(B130,$E128:$I128,$E126:$I126),$B123:$B126,0),1)),INDEX($M123:$M126,MATCH(B130,$C123:$C126,0),1)),INDEX($L123:$L126,MATCH(B130,$B123:$B126,0),1))</f>
        <v>1</v>
      </c>
      <c r="M130" s="139" t="n">
        <f aca="false">IF(ISERROR(MATCH(C130,$B123:$B126,0)),IF(ISERROR(MATCH(C130,$C123:$C126,0)),IF(ISERROR(MATCH(LOOKUP(C130,$E128:$I128,$E126:$I126),$B123:$B126,0)),INDEX($M123:$M126,MATCH(LOOKUP(C130,$E128:$I128,$E126:$I126),$C123:$C126,0),1),INDEX($L123:$L126,MATCH(LOOKUP(C130,$E128:$I128,$E126:$I126),$B123:$B126,0),1)),INDEX($M123:$M126,MATCH(C130,$C123:$C126,0),1)),INDEX($L123:$L126,MATCH(C130,$B123:$B126,0),1))</f>
        <v>13</v>
      </c>
      <c r="N130" s="136" t="str">
        <f aca="false">IF(ISBLANK('RR page 3'!$K21),"",IF('RR page 3'!$K21="B",$B130,$C130))</f>
        <v/>
      </c>
      <c r="O130" s="137" t="n">
        <v>3</v>
      </c>
      <c r="P130" s="130" t="n">
        <f aca="false">A130</f>
        <v>20</v>
      </c>
      <c r="Q130" s="113"/>
      <c r="R130" s="138" t="str">
        <f aca="false">CONCATENATE(ADDRESS($B130+2,$C130+1,4,1)," ",ADDRESS($C130+2,$B130+1,4,1))</f>
        <v>B6 E3</v>
      </c>
      <c r="S130" s="114"/>
      <c r="T130" s="114"/>
      <c r="U130" s="113"/>
      <c r="V130" s="114"/>
      <c r="W130" s="114"/>
      <c r="X130" s="114"/>
      <c r="Y130" s="114"/>
    </row>
    <row r="131" s="115" customFormat="true" ht="15" hidden="false" customHeight="true" outlineLevel="0" collapsed="false">
      <c r="A131" s="130" t="n">
        <f aca="false">A128</f>
        <v>20</v>
      </c>
      <c r="B131" s="131" t="n">
        <v>2</v>
      </c>
      <c r="C131" s="131" t="n">
        <v>11</v>
      </c>
      <c r="D131" s="132" t="s">
        <v>35</v>
      </c>
      <c r="E131" s="132"/>
      <c r="F131" s="132"/>
      <c r="G131" s="132"/>
      <c r="H131" s="132"/>
      <c r="I131" s="112"/>
      <c r="J131" s="112"/>
      <c r="K131" s="130"/>
      <c r="L131" s="139" t="n">
        <f aca="false">IF(ISERROR(MATCH(B131,$B123:$B126,0)),IF(ISERROR(MATCH(B131,$C123:$C126,0)),IF(ISERROR(MATCH(LOOKUP(B131,$E128:$I128,$E126:$I126),$B123:$B126,0)),INDEX($M123:$M126,MATCH(LOOKUP(B131,$E128:$I128,$E126:$I126),$C123:$C126,0),1),INDEX($L123:$L126,MATCH(LOOKUP(B131,$E128:$I128,$E126:$I126),$B123:$B126,0),1)),INDEX($M123:$M126,MATCH(B131,$C123:$C126,0),1)),INDEX($L123:$L126,MATCH(B131,$B123:$B126,0),1))</f>
        <v>14</v>
      </c>
      <c r="M131" s="139" t="n">
        <f aca="false">IF(ISERROR(MATCH(C131,$B123:$B126,0)),IF(ISERROR(MATCH(C131,$C123:$C126,0)),IF(ISERROR(MATCH(LOOKUP(C131,$E128:$I128,$E126:$I126),$B123:$B126,0)),INDEX($M123:$M126,MATCH(LOOKUP(C131,$E128:$I128,$E126:$I126),$C123:$C126,0),1),INDEX($L123:$L126,MATCH(LOOKUP(C131,$E128:$I128,$E126:$I126),$B123:$B126,0),1)),INDEX($M123:$M126,MATCH(C131,$C123:$C126,0),1)),INDEX($L123:$L126,MATCH(C131,$B123:$B126,0),1))</f>
        <v>11</v>
      </c>
      <c r="N131" s="136" t="str">
        <f aca="false">IF(ISBLANK('RR page 3'!$K22),"",IF('RR page 3'!$K22="B",$B131,$C131))</f>
        <v/>
      </c>
      <c r="O131" s="137" t="n">
        <v>4</v>
      </c>
      <c r="P131" s="130" t="n">
        <f aca="false">A131</f>
        <v>20</v>
      </c>
      <c r="Q131" s="113"/>
      <c r="R131" s="138" t="str">
        <f aca="false">CONCATENATE(ADDRESS($B131+2,$C131+1,4,1)," ",ADDRESS($C131+2,$B131+1,4,1))</f>
        <v>L4 C13</v>
      </c>
      <c r="S131" s="114"/>
      <c r="T131" s="114"/>
      <c r="U131" s="113"/>
      <c r="V131" s="114"/>
      <c r="W131" s="114"/>
      <c r="X131" s="114"/>
      <c r="Y131" s="114"/>
    </row>
    <row r="132" s="115" customFormat="true" ht="15" hidden="false" customHeight="true" outlineLevel="0" collapsed="false">
      <c r="A132" s="112"/>
      <c r="B132" s="131"/>
      <c r="C132" s="131"/>
      <c r="D132" s="132" t="n">
        <f aca="false">COUNT(E131:I131)</f>
        <v>0</v>
      </c>
      <c r="E132" s="132"/>
      <c r="F132" s="132"/>
      <c r="G132" s="132"/>
      <c r="H132" s="132"/>
      <c r="I132" s="112"/>
      <c r="J132" s="112"/>
      <c r="K132" s="112"/>
      <c r="L132" s="112"/>
      <c r="M132" s="142"/>
      <c r="N132" s="141"/>
      <c r="O132" s="143"/>
      <c r="P132" s="112"/>
      <c r="Q132" s="113"/>
      <c r="R132" s="144"/>
      <c r="S132" s="114"/>
      <c r="T132" s="114"/>
      <c r="U132" s="113"/>
      <c r="V132" s="114"/>
      <c r="W132" s="114"/>
      <c r="X132" s="114"/>
      <c r="Y132" s="114"/>
    </row>
    <row r="133" s="115" customFormat="true" ht="15" hidden="false" customHeight="true" outlineLevel="0" collapsed="false">
      <c r="A133" s="130" t="n">
        <f aca="false">A128+1</f>
        <v>21</v>
      </c>
      <c r="B133" s="131" t="n">
        <v>14</v>
      </c>
      <c r="C133" s="131" t="n">
        <v>13</v>
      </c>
      <c r="D133" s="132" t="s">
        <v>34</v>
      </c>
      <c r="E133" s="132"/>
      <c r="F133" s="132"/>
      <c r="G133" s="132"/>
      <c r="H133" s="132"/>
      <c r="I133" s="112"/>
      <c r="J133" s="112"/>
      <c r="K133" s="130" t="n">
        <f aca="false">A133</f>
        <v>21</v>
      </c>
      <c r="L133" s="139" t="n">
        <f aca="false">IF(ISERROR(MATCH(B133,$B128:$B131,0)),IF(ISERROR(MATCH(B133,$C128:$C131,0)),IF(ISERROR(MATCH(LOOKUP(B133,$E133:$I133,$E131:$I131),$B128:$B131,0)),INDEX($M128:$M131,MATCH(LOOKUP(B133,$E133:$I133,$E131:$I131),$C128:$C131,0),1),INDEX($L128:$L131,MATCH(LOOKUP(B133,$E133:$I133,$E131:$I131),$B128:$B131,0),1)),INDEX($M128:$M131,MATCH(B133,$C128:$C131,0),1)),INDEX($L128:$L131,MATCH(B133,$B128:$B131,0),1))</f>
        <v>12</v>
      </c>
      <c r="M133" s="139" t="n">
        <f aca="false">IF(ISERROR(MATCH(C133,$B128:$B131,0)),IF(ISERROR(MATCH(C133,$C128:$C131,0)),IF(ISERROR(MATCH(LOOKUP(C133,$E133:$I133,$E131:$I131),$B128:$B131,0)),INDEX($M128:$M131,MATCH(LOOKUP(C133,$E133:$I133,$E131:$I131),$C128:$C131,0),1),INDEX($L128:$L131,MATCH(LOOKUP(C133,$E133:$I133,$E131:$I131),$B128:$B131,0),1)),INDEX($M128:$M131,MATCH(C133,$C128:$C131,0),1)),INDEX($L128:$L131,MATCH(C133,$B128:$B131,0),1))</f>
        <v>4</v>
      </c>
      <c r="N133" s="136" t="str">
        <f aca="false">IF(ISBLANK('RR page 3'!$K24),"",IF('RR page 3'!$K24="B",$B133,$C133))</f>
        <v/>
      </c>
      <c r="O133" s="137" t="n">
        <v>1</v>
      </c>
      <c r="P133" s="130" t="n">
        <f aca="false">A133</f>
        <v>21</v>
      </c>
      <c r="Q133" s="113"/>
      <c r="R133" s="138" t="str">
        <f aca="false">CONCATENATE(ADDRESS($B133+2,$C133+1,4,1)," ",ADDRESS($C133+2,$B133+1,4,1))</f>
        <v>N16 O15</v>
      </c>
      <c r="S133" s="114"/>
      <c r="T133" s="114"/>
      <c r="U133" s="113"/>
      <c r="V133" s="114"/>
      <c r="W133" s="114"/>
      <c r="X133" s="114"/>
      <c r="Y133" s="114"/>
    </row>
    <row r="134" s="115" customFormat="true" ht="15" hidden="false" customHeight="true" outlineLevel="0" collapsed="false">
      <c r="A134" s="130" t="n">
        <f aca="false">A133</f>
        <v>21</v>
      </c>
      <c r="B134" s="131" t="n">
        <v>12</v>
      </c>
      <c r="C134" s="131" t="n">
        <v>11</v>
      </c>
      <c r="D134" s="132"/>
      <c r="E134" s="132"/>
      <c r="F134" s="132"/>
      <c r="G134" s="132"/>
      <c r="H134" s="132"/>
      <c r="I134" s="112"/>
      <c r="J134" s="112"/>
      <c r="K134" s="130"/>
      <c r="L134" s="139" t="n">
        <f aca="false">IF(ISERROR(MATCH(B134,$B128:$B131,0)),IF(ISERROR(MATCH(B134,$C128:$C131,0)),IF(ISERROR(MATCH(LOOKUP(B134,$E133:$I133,$E131:$I131),$B128:$B131,0)),INDEX($M128:$M131,MATCH(LOOKUP(B134,$E133:$I133,$E131:$I131),$C128:$C131,0),1),INDEX($L128:$L131,MATCH(LOOKUP(B134,$E133:$I133,$E131:$I131),$B128:$B131,0),1)),INDEX($M128:$M131,MATCH(B134,$C128:$C131,0),1)),INDEX($L128:$L131,MATCH(B134,$B128:$B131,0),1))</f>
        <v>3</v>
      </c>
      <c r="M134" s="139" t="n">
        <f aca="false">IF(ISERROR(MATCH(C134,$B128:$B131,0)),IF(ISERROR(MATCH(C134,$C128:$C131,0)),IF(ISERROR(MATCH(LOOKUP(C134,$E133:$I133,$E131:$I131),$B128:$B131,0)),INDEX($M128:$M131,MATCH(LOOKUP(C134,$E133:$I133,$E131:$I131),$C128:$C131,0),1),INDEX($L128:$L131,MATCH(LOOKUP(C134,$E133:$I133,$E131:$I131),$B128:$B131,0),1)),INDEX($M128:$M131,MATCH(C134,$C128:$C131,0),1)),INDEX($L128:$L131,MATCH(C134,$B128:$B131,0),1))</f>
        <v>11</v>
      </c>
      <c r="N134" s="136" t="str">
        <f aca="false">IF(ISBLANK('RR page 3'!$K25),"",IF('RR page 3'!$K25="B",$B134,$C134))</f>
        <v/>
      </c>
      <c r="O134" s="137" t="n">
        <v>2</v>
      </c>
      <c r="P134" s="130" t="n">
        <f aca="false">A134</f>
        <v>21</v>
      </c>
      <c r="Q134" s="113"/>
      <c r="R134" s="138" t="str">
        <f aca="false">CONCATENATE(ADDRESS($B134+2,$C134+1,4,1)," ",ADDRESS($C134+2,$B134+1,4,1))</f>
        <v>L14 M13</v>
      </c>
      <c r="S134" s="114"/>
      <c r="T134" s="114"/>
      <c r="U134" s="113"/>
      <c r="V134" s="114"/>
      <c r="W134" s="114"/>
      <c r="X134" s="114"/>
      <c r="Y134" s="114"/>
    </row>
    <row r="135" s="115" customFormat="true" ht="15" hidden="false" customHeight="true" outlineLevel="0" collapsed="false">
      <c r="A135" s="130" t="n">
        <f aca="false">A133</f>
        <v>21</v>
      </c>
      <c r="B135" s="131" t="n">
        <v>4</v>
      </c>
      <c r="C135" s="131" t="n">
        <v>2</v>
      </c>
      <c r="D135" s="132"/>
      <c r="E135" s="132"/>
      <c r="F135" s="132"/>
      <c r="G135" s="132"/>
      <c r="H135" s="132"/>
      <c r="I135" s="112"/>
      <c r="J135" s="112"/>
      <c r="K135" s="130"/>
      <c r="L135" s="139" t="n">
        <f aca="false">IF(ISERROR(MATCH(B135,$B128:$B131,0)),IF(ISERROR(MATCH(B135,$C128:$C131,0)),IF(ISERROR(MATCH(LOOKUP(B135,$E133:$I133,$E131:$I131),$B128:$B131,0)),INDEX($M128:$M131,MATCH(LOOKUP(B135,$E133:$I133,$E131:$I131),$C128:$C131,0),1),INDEX($L128:$L131,MATCH(LOOKUP(B135,$E133:$I133,$E131:$I131),$B128:$B131,0),1)),INDEX($M128:$M131,MATCH(B135,$C128:$C131,0),1)),INDEX($L128:$L131,MATCH(B135,$B128:$B131,0),1))</f>
        <v>1</v>
      </c>
      <c r="M135" s="139" t="n">
        <f aca="false">IF(ISERROR(MATCH(C135,$B128:$B131,0)),IF(ISERROR(MATCH(C135,$C128:$C131,0)),IF(ISERROR(MATCH(LOOKUP(C135,$E133:$I133,$E131:$I131),$B128:$B131,0)),INDEX($M128:$M131,MATCH(LOOKUP(C135,$E133:$I133,$E131:$I131),$C128:$C131,0),1),INDEX($L128:$L131,MATCH(LOOKUP(C135,$E133:$I133,$E131:$I131),$B128:$B131,0),1)),INDEX($M128:$M131,MATCH(C135,$C128:$C131,0),1)),INDEX($L128:$L131,MATCH(C135,$B128:$B131,0),1))</f>
        <v>14</v>
      </c>
      <c r="N135" s="136" t="str">
        <f aca="false">IF(ISBLANK('RR page 3'!$K26),"",IF('RR page 3'!$K26="B",$B135,$C135))</f>
        <v/>
      </c>
      <c r="O135" s="137" t="n">
        <v>3</v>
      </c>
      <c r="P135" s="130" t="n">
        <f aca="false">A135</f>
        <v>21</v>
      </c>
      <c r="Q135" s="113"/>
      <c r="R135" s="138" t="str">
        <f aca="false">CONCATENATE(ADDRESS($B135+2,$C135+1,4,1)," ",ADDRESS($C135+2,$B135+1,4,1))</f>
        <v>C6 E4</v>
      </c>
      <c r="S135" s="114"/>
      <c r="T135" s="114"/>
      <c r="U135" s="113"/>
      <c r="V135" s="114"/>
      <c r="W135" s="114"/>
      <c r="X135" s="114"/>
      <c r="Y135" s="114"/>
    </row>
    <row r="136" s="115" customFormat="true" ht="15" hidden="false" customHeight="true" outlineLevel="0" collapsed="false">
      <c r="A136" s="130" t="n">
        <f aca="false">A133</f>
        <v>21</v>
      </c>
      <c r="B136" s="131" t="n">
        <v>3</v>
      </c>
      <c r="C136" s="131" t="n">
        <v>1</v>
      </c>
      <c r="D136" s="132" t="s">
        <v>35</v>
      </c>
      <c r="E136" s="132" t="n">
        <v>11</v>
      </c>
      <c r="F136" s="132" t="n">
        <v>13</v>
      </c>
      <c r="G136" s="132" t="n">
        <v>12</v>
      </c>
      <c r="H136" s="132" t="n">
        <v>14</v>
      </c>
      <c r="I136" s="112"/>
      <c r="J136" s="112"/>
      <c r="K136" s="130"/>
      <c r="L136" s="139" t="n">
        <f aca="false">IF(ISERROR(MATCH(B136,$B128:$B131,0)),IF(ISERROR(MATCH(B136,$C128:$C131,0)),IF(ISERROR(MATCH(LOOKUP(B136,$E133:$I133,$E131:$I131),$B128:$B131,0)),INDEX($M128:$M131,MATCH(LOOKUP(B136,$E133:$I133,$E131:$I131),$C128:$C131,0),1),INDEX($L128:$L131,MATCH(LOOKUP(B136,$E133:$I133,$E131:$I131),$B128:$B131,0),1)),INDEX($M128:$M131,MATCH(B136,$C128:$C131,0),1)),INDEX($L128:$L131,MATCH(B136,$B128:$B131,0),1))</f>
        <v>2</v>
      </c>
      <c r="M136" s="139" t="n">
        <f aca="false">IF(ISERROR(MATCH(C136,$B128:$B131,0)),IF(ISERROR(MATCH(C136,$C128:$C131,0)),IF(ISERROR(MATCH(LOOKUP(C136,$E133:$I133,$E131:$I131),$B128:$B131,0)),INDEX($M128:$M131,MATCH(LOOKUP(C136,$E133:$I133,$E131:$I131),$C128:$C131,0),1),INDEX($L128:$L131,MATCH(LOOKUP(C136,$E133:$I133,$E131:$I131),$B128:$B131,0),1)),INDEX($M128:$M131,MATCH(C136,$C128:$C131,0),1)),INDEX($L128:$L131,MATCH(C136,$B128:$B131,0),1))</f>
        <v>13</v>
      </c>
      <c r="N136" s="136" t="str">
        <f aca="false">IF(ISBLANK('RR page 3'!$K27),"",IF('RR page 3'!$K27="B",$B136,$C136))</f>
        <v/>
      </c>
      <c r="O136" s="137" t="n">
        <v>4</v>
      </c>
      <c r="P136" s="130" t="n">
        <f aca="false">A136</f>
        <v>21</v>
      </c>
      <c r="Q136" s="113"/>
      <c r="R136" s="138" t="str">
        <f aca="false">CONCATENATE(ADDRESS($B136+2,$C136+1,4,1)," ",ADDRESS($C136+2,$B136+1,4,1))</f>
        <v>B5 D3</v>
      </c>
      <c r="S136" s="114"/>
      <c r="T136" s="114"/>
      <c r="U136" s="113"/>
      <c r="V136" s="114"/>
      <c r="W136" s="114"/>
      <c r="X136" s="114"/>
      <c r="Y136" s="114"/>
    </row>
    <row r="137" s="115" customFormat="true" ht="15" hidden="false" customHeight="true" outlineLevel="0" collapsed="false">
      <c r="A137" s="112"/>
      <c r="B137" s="131"/>
      <c r="C137" s="131"/>
      <c r="D137" s="132" t="n">
        <f aca="false">COUNT(E136:I136)</f>
        <v>4</v>
      </c>
      <c r="E137" s="132"/>
      <c r="F137" s="132"/>
      <c r="G137" s="132"/>
      <c r="H137" s="132"/>
      <c r="I137" s="112"/>
      <c r="J137" s="112"/>
      <c r="K137" s="112"/>
      <c r="L137" s="112"/>
      <c r="M137" s="142"/>
      <c r="N137" s="141"/>
      <c r="O137" s="143"/>
      <c r="P137" s="112"/>
      <c r="Q137" s="113"/>
      <c r="R137" s="144"/>
      <c r="S137" s="114"/>
      <c r="T137" s="114"/>
      <c r="U137" s="113"/>
      <c r="V137" s="114"/>
      <c r="W137" s="114"/>
      <c r="X137" s="114"/>
      <c r="Y137" s="114"/>
    </row>
    <row r="138" s="115" customFormat="true" ht="15" hidden="false" customHeight="true" outlineLevel="0" collapsed="false">
      <c r="A138" s="130" t="n">
        <f aca="false">A133+1</f>
        <v>22</v>
      </c>
      <c r="B138" s="131" t="n">
        <v>3</v>
      </c>
      <c r="C138" s="131" t="n">
        <v>2</v>
      </c>
      <c r="D138" s="132" t="s">
        <v>34</v>
      </c>
      <c r="E138" s="132" t="n">
        <v>5</v>
      </c>
      <c r="F138" s="132" t="n">
        <v>6</v>
      </c>
      <c r="G138" s="132" t="n">
        <v>7</v>
      </c>
      <c r="H138" s="132" t="n">
        <v>8</v>
      </c>
      <c r="I138" s="112"/>
      <c r="J138" s="112"/>
      <c r="K138" s="130" t="n">
        <f aca="false">A138</f>
        <v>22</v>
      </c>
      <c r="L138" s="139" t="n">
        <f aca="false">IF(ISERROR(MATCH(B138,$B133:$B136,0)),IF(ISERROR(MATCH(B138,$C133:$C136,0)),IF(ISERROR(MATCH(LOOKUP(B138,$E138:$I138,$E136:$I136),$B133:$B136,0)),INDEX($M133:$M136,MATCH(LOOKUP(B138,$E138:$I138,$E136:$I136),$C133:$C136,0),1),INDEX($L133:$L136,MATCH(LOOKUP(B138,$E138:$I138,$E136:$I136),$B133:$B136,0),1)),INDEX($M133:$M136,MATCH(B138,$C133:$C136,0),1)),INDEX($L133:$L136,MATCH(B138,$B133:$B136,0),1))</f>
        <v>2</v>
      </c>
      <c r="M138" s="139" t="n">
        <f aca="false">IF(ISERROR(MATCH(C138,$B133:$B136,0)),IF(ISERROR(MATCH(C138,$C133:$C136,0)),IF(ISERROR(MATCH(LOOKUP(C138,$E138:$I138,$E136:$I136),$B133:$B136,0)),INDEX($M133:$M136,MATCH(LOOKUP(C138,$E138:$I138,$E136:$I136),$C133:$C136,0),1),INDEX($L133:$L136,MATCH(LOOKUP(C138,$E138:$I138,$E136:$I136),$B133:$B136,0),1)),INDEX($M133:$M136,MATCH(C138,$C133:$C136,0),1)),INDEX($L133:$L136,MATCH(C138,$B133:$B136,0),1))</f>
        <v>14</v>
      </c>
      <c r="N138" s="136" t="str">
        <f aca="false">IF(ISBLANK('RR page 3'!$K29),"",IF('RR page 3'!$K29="B",$B138,$C138))</f>
        <v/>
      </c>
      <c r="O138" s="137" t="n">
        <v>1</v>
      </c>
      <c r="P138" s="130" t="n">
        <f aca="false">A138</f>
        <v>22</v>
      </c>
      <c r="Q138" s="113"/>
      <c r="R138" s="138" t="str">
        <f aca="false">CONCATENATE(ADDRESS($B138+2,$C138+1,4,1)," ",ADDRESS($C138+2,$B138+1,4,1))</f>
        <v>C5 D4</v>
      </c>
      <c r="S138" s="114"/>
      <c r="T138" s="114"/>
      <c r="U138" s="113"/>
      <c r="V138" s="114"/>
      <c r="W138" s="114"/>
      <c r="X138" s="114"/>
      <c r="Y138" s="114"/>
    </row>
    <row r="139" s="115" customFormat="true" ht="15" hidden="false" customHeight="true" outlineLevel="0" collapsed="false">
      <c r="A139" s="130" t="n">
        <f aca="false">A138</f>
        <v>22</v>
      </c>
      <c r="B139" s="131" t="n">
        <v>8</v>
      </c>
      <c r="C139" s="131" t="n">
        <v>1</v>
      </c>
      <c r="D139" s="132"/>
      <c r="E139" s="132"/>
      <c r="F139" s="132"/>
      <c r="G139" s="132"/>
      <c r="H139" s="132"/>
      <c r="I139" s="112"/>
      <c r="J139" s="112"/>
      <c r="K139" s="130"/>
      <c r="L139" s="139" t="n">
        <f aca="false">IF(ISERROR(MATCH(B139,$B133:$B136,0)),IF(ISERROR(MATCH(B139,$C133:$C136,0)),IF(ISERROR(MATCH(LOOKUP(B139,$E138:$I138,$E136:$I136),$B133:$B136,0)),INDEX($M133:$M136,MATCH(LOOKUP(B139,$E138:$I138,$E136:$I136),$C133:$C136,0),1),INDEX($L133:$L136,MATCH(LOOKUP(B139,$E138:$I138,$E136:$I136),$B133:$B136,0),1)),INDEX($M133:$M136,MATCH(B139,$C133:$C136,0),1)),INDEX($L133:$L136,MATCH(B139,$B133:$B136,0),1))</f>
        <v>12</v>
      </c>
      <c r="M139" s="139" t="n">
        <f aca="false">IF(ISERROR(MATCH(C139,$B133:$B136,0)),IF(ISERROR(MATCH(C139,$C133:$C136,0)),IF(ISERROR(MATCH(LOOKUP(C139,$E138:$I138,$E136:$I136),$B133:$B136,0)),INDEX($M133:$M136,MATCH(LOOKUP(C139,$E138:$I138,$E136:$I136),$C133:$C136,0),1),INDEX($L133:$L136,MATCH(LOOKUP(C139,$E138:$I138,$E136:$I136),$B133:$B136,0),1)),INDEX($M133:$M136,MATCH(C139,$C133:$C136,0),1)),INDEX($L133:$L136,MATCH(C139,$B133:$B136,0),1))</f>
        <v>13</v>
      </c>
      <c r="N139" s="136" t="str">
        <f aca="false">IF(ISBLANK('RR page 3'!$K30),"",IF('RR page 3'!$K30="B",$B139,$C139))</f>
        <v/>
      </c>
      <c r="O139" s="137" t="n">
        <v>2</v>
      </c>
      <c r="P139" s="130" t="n">
        <f aca="false">A139</f>
        <v>22</v>
      </c>
      <c r="Q139" s="113"/>
      <c r="R139" s="138" t="str">
        <f aca="false">CONCATENATE(ADDRESS($B139+2,$C139+1,4,1)," ",ADDRESS($C139+2,$B139+1,4,1))</f>
        <v>B10 I3</v>
      </c>
      <c r="S139" s="114"/>
      <c r="T139" s="114"/>
      <c r="U139" s="113"/>
      <c r="V139" s="114"/>
      <c r="W139" s="114"/>
      <c r="X139" s="114"/>
      <c r="Y139" s="114"/>
    </row>
    <row r="140" s="115" customFormat="true" ht="15" hidden="false" customHeight="true" outlineLevel="0" collapsed="false">
      <c r="A140" s="130" t="n">
        <f aca="false">A138</f>
        <v>22</v>
      </c>
      <c r="B140" s="131" t="n">
        <v>7</v>
      </c>
      <c r="C140" s="131" t="n">
        <v>6</v>
      </c>
      <c r="D140" s="132"/>
      <c r="E140" s="132"/>
      <c r="F140" s="132"/>
      <c r="G140" s="132"/>
      <c r="H140" s="132"/>
      <c r="I140" s="112"/>
      <c r="J140" s="112"/>
      <c r="K140" s="130"/>
      <c r="L140" s="139" t="n">
        <f aca="false">IF(ISERROR(MATCH(B140,$B133:$B136,0)),IF(ISERROR(MATCH(B140,$C133:$C136,0)),IF(ISERROR(MATCH(LOOKUP(B140,$E138:$I138,$E136:$I136),$B133:$B136,0)),INDEX($M133:$M136,MATCH(LOOKUP(B140,$E138:$I138,$E136:$I136),$C133:$C136,0),1),INDEX($L133:$L136,MATCH(LOOKUP(B140,$E138:$I138,$E136:$I136),$B133:$B136,0),1)),INDEX($M133:$M136,MATCH(B140,$C133:$C136,0),1)),INDEX($L133:$L136,MATCH(B140,$B133:$B136,0),1))</f>
        <v>3</v>
      </c>
      <c r="M140" s="139" t="n">
        <f aca="false">IF(ISERROR(MATCH(C140,$B133:$B136,0)),IF(ISERROR(MATCH(C140,$C133:$C136,0)),IF(ISERROR(MATCH(LOOKUP(C140,$E138:$I138,$E136:$I136),$B133:$B136,0)),INDEX($M133:$M136,MATCH(LOOKUP(C140,$E138:$I138,$E136:$I136),$C133:$C136,0),1),INDEX($L133:$L136,MATCH(LOOKUP(C140,$E138:$I138,$E136:$I136),$B133:$B136,0),1)),INDEX($M133:$M136,MATCH(C140,$C133:$C136,0),1)),INDEX($L133:$L136,MATCH(C140,$B133:$B136,0),1))</f>
        <v>4</v>
      </c>
      <c r="N140" s="136" t="str">
        <f aca="false">IF(ISBLANK('RR page 3'!$K31),"",IF('RR page 3'!$K31="B",$B140,$C140))</f>
        <v/>
      </c>
      <c r="O140" s="137" t="n">
        <v>3</v>
      </c>
      <c r="P140" s="130" t="n">
        <f aca="false">A140</f>
        <v>22</v>
      </c>
      <c r="Q140" s="113"/>
      <c r="R140" s="138" t="str">
        <f aca="false">CONCATENATE(ADDRESS($B140+2,$C140+1,4,1)," ",ADDRESS($C140+2,$B140+1,4,1))</f>
        <v>G9 H8</v>
      </c>
      <c r="S140" s="114"/>
      <c r="T140" s="114"/>
      <c r="U140" s="113"/>
      <c r="V140" s="114"/>
      <c r="W140" s="114"/>
      <c r="X140" s="114"/>
      <c r="Y140" s="114"/>
    </row>
    <row r="141" s="115" customFormat="true" ht="15" hidden="false" customHeight="true" outlineLevel="0" collapsed="false">
      <c r="A141" s="130" t="n">
        <f aca="false">A138</f>
        <v>22</v>
      </c>
      <c r="B141" s="131" t="n">
        <v>5</v>
      </c>
      <c r="C141" s="131" t="n">
        <v>4</v>
      </c>
      <c r="D141" s="132" t="s">
        <v>35</v>
      </c>
      <c r="E141" s="132"/>
      <c r="F141" s="132"/>
      <c r="G141" s="132"/>
      <c r="H141" s="132"/>
      <c r="I141" s="112"/>
      <c r="J141" s="112"/>
      <c r="K141" s="130"/>
      <c r="L141" s="139" t="n">
        <f aca="false">IF(ISERROR(MATCH(B141,$B133:$B136,0)),IF(ISERROR(MATCH(B141,$C133:$C136,0)),IF(ISERROR(MATCH(LOOKUP(B141,$E138:$I138,$E136:$I136),$B133:$B136,0)),INDEX($M133:$M136,MATCH(LOOKUP(B141,$E138:$I138,$E136:$I136),$C133:$C136,0),1),INDEX($L133:$L136,MATCH(LOOKUP(B141,$E138:$I138,$E136:$I136),$B133:$B136,0),1)),INDEX($M133:$M136,MATCH(B141,$C133:$C136,0),1)),INDEX($L133:$L136,MATCH(B141,$B133:$B136,0),1))</f>
        <v>11</v>
      </c>
      <c r="M141" s="139" t="n">
        <f aca="false">IF(ISERROR(MATCH(C141,$B133:$B136,0)),IF(ISERROR(MATCH(C141,$C133:$C136,0)),IF(ISERROR(MATCH(LOOKUP(C141,$E138:$I138,$E136:$I136),$B133:$B136,0)),INDEX($M133:$M136,MATCH(LOOKUP(C141,$E138:$I138,$E136:$I136),$C133:$C136,0),1),INDEX($L133:$L136,MATCH(LOOKUP(C141,$E138:$I138,$E136:$I136),$B133:$B136,0),1)),INDEX($M133:$M136,MATCH(C141,$C133:$C136,0),1)),INDEX($L133:$L136,MATCH(C141,$B133:$B136,0),1))</f>
        <v>1</v>
      </c>
      <c r="N141" s="136" t="str">
        <f aca="false">IF(ISBLANK('RR page 3'!$K32),"",IF('RR page 3'!$K32="B",$B141,$C141))</f>
        <v/>
      </c>
      <c r="O141" s="137" t="n">
        <v>4</v>
      </c>
      <c r="P141" s="130" t="n">
        <f aca="false">A141</f>
        <v>22</v>
      </c>
      <c r="Q141" s="113"/>
      <c r="R141" s="138" t="str">
        <f aca="false">CONCATENATE(ADDRESS($B141+2,$C141+1,4,1)," ",ADDRESS($C141+2,$B141+1,4,1))</f>
        <v>E7 F6</v>
      </c>
      <c r="S141" s="114"/>
      <c r="T141" s="114"/>
      <c r="U141" s="113"/>
      <c r="V141" s="114"/>
      <c r="W141" s="114"/>
      <c r="X141" s="114"/>
      <c r="Y141" s="114"/>
    </row>
    <row r="142" s="115" customFormat="true" ht="15" hidden="false" customHeight="true" outlineLevel="0" collapsed="false">
      <c r="A142" s="112"/>
      <c r="B142" s="131"/>
      <c r="C142" s="131"/>
      <c r="D142" s="132" t="n">
        <f aca="false">COUNT(E141:I141)</f>
        <v>0</v>
      </c>
      <c r="E142" s="132"/>
      <c r="F142" s="132"/>
      <c r="G142" s="132"/>
      <c r="H142" s="132"/>
      <c r="I142" s="112"/>
      <c r="J142" s="112"/>
      <c r="K142" s="112"/>
      <c r="L142" s="112"/>
      <c r="M142" s="142"/>
      <c r="N142" s="141"/>
      <c r="O142" s="143"/>
      <c r="P142" s="112"/>
      <c r="Q142" s="113"/>
      <c r="R142" s="144"/>
      <c r="S142" s="114"/>
      <c r="T142" s="114"/>
      <c r="U142" s="113"/>
      <c r="V142" s="114"/>
      <c r="W142" s="114"/>
      <c r="X142" s="114"/>
      <c r="Y142" s="114"/>
    </row>
    <row r="143" s="115" customFormat="true" ht="15" hidden="false" customHeight="true" outlineLevel="0" collapsed="false">
      <c r="A143" s="130" t="n">
        <f aca="false">A138+1</f>
        <v>23</v>
      </c>
      <c r="B143" s="131" t="n">
        <v>8</v>
      </c>
      <c r="C143" s="131" t="n">
        <v>7</v>
      </c>
      <c r="D143" s="132" t="s">
        <v>34</v>
      </c>
      <c r="E143" s="132"/>
      <c r="F143" s="132"/>
      <c r="G143" s="132"/>
      <c r="H143" s="132"/>
      <c r="I143" s="112"/>
      <c r="J143" s="112"/>
      <c r="K143" s="130" t="n">
        <f aca="false">A143</f>
        <v>23</v>
      </c>
      <c r="L143" s="139" t="n">
        <f aca="false">IF(ISERROR(MATCH(B143,$B138:$B141,0)),IF(ISERROR(MATCH(B143,$C138:$C141,0)),IF(ISERROR(MATCH(LOOKUP(B143,$E143:$I143,$E141:$I141),$B138:$B141,0)),INDEX($M138:$M141,MATCH(LOOKUP(B143,$E143:$I143,$E141:$I141),$C138:$C141,0),1),INDEX($L138:$L141,MATCH(LOOKUP(B143,$E143:$I143,$E141:$I141),$B138:$B141,0),1)),INDEX($M138:$M141,MATCH(B143,$C138:$C141,0),1)),INDEX($L138:$L141,MATCH(B143,$B138:$B141,0),1))</f>
        <v>12</v>
      </c>
      <c r="M143" s="139" t="n">
        <f aca="false">IF(ISERROR(MATCH(C143,$B138:$B141,0)),IF(ISERROR(MATCH(C143,$C138:$C141,0)),IF(ISERROR(MATCH(LOOKUP(C143,$E143:$I143,$E141:$I141),$B138:$B141,0)),INDEX($M138:$M141,MATCH(LOOKUP(C143,$E143:$I143,$E141:$I141),$C138:$C141,0),1),INDEX($L138:$L141,MATCH(LOOKUP(C143,$E143:$I143,$E141:$I141),$B138:$B141,0),1)),INDEX($M138:$M141,MATCH(C143,$C138:$C141,0),1)),INDEX($L138:$L141,MATCH(C143,$B138:$B141,0),1))</f>
        <v>3</v>
      </c>
      <c r="N143" s="136" t="str">
        <f aca="false">IF(ISBLANK('RR page 3'!$K34),"",IF('RR page 3'!$K34="B",$B143,$C143))</f>
        <v/>
      </c>
      <c r="O143" s="137" t="n">
        <v>1</v>
      </c>
      <c r="P143" s="130" t="n">
        <f aca="false">A143</f>
        <v>23</v>
      </c>
      <c r="Q143" s="113"/>
      <c r="R143" s="138" t="str">
        <f aca="false">CONCATENATE(ADDRESS($B143+2,$C143+1,4,1)," ",ADDRESS($C143+2,$B143+1,4,1))</f>
        <v>H10 I9</v>
      </c>
      <c r="S143" s="114"/>
      <c r="T143" s="114"/>
      <c r="U143" s="113"/>
      <c r="V143" s="114"/>
      <c r="W143" s="114"/>
      <c r="X143" s="114"/>
      <c r="Y143" s="114"/>
    </row>
    <row r="144" s="115" customFormat="true" ht="15" hidden="false" customHeight="true" outlineLevel="0" collapsed="false">
      <c r="A144" s="130" t="n">
        <f aca="false">A143</f>
        <v>23</v>
      </c>
      <c r="B144" s="131" t="n">
        <v>6</v>
      </c>
      <c r="C144" s="131" t="n">
        <v>5</v>
      </c>
      <c r="D144" s="132"/>
      <c r="E144" s="132"/>
      <c r="F144" s="132"/>
      <c r="G144" s="132"/>
      <c r="H144" s="132"/>
      <c r="I144" s="112"/>
      <c r="J144" s="112"/>
      <c r="K144" s="130"/>
      <c r="L144" s="139" t="n">
        <f aca="false">IF(ISERROR(MATCH(B144,$B138:$B141,0)),IF(ISERROR(MATCH(B144,$C138:$C141,0)),IF(ISERROR(MATCH(LOOKUP(B144,$E143:$I143,$E141:$I141),$B138:$B141,0)),INDEX($M138:$M141,MATCH(LOOKUP(B144,$E143:$I143,$E141:$I141),$C138:$C141,0),1),INDEX($L138:$L141,MATCH(LOOKUP(B144,$E143:$I143,$E141:$I141),$B138:$B141,0),1)),INDEX($M138:$M141,MATCH(B144,$C138:$C141,0),1)),INDEX($L138:$L141,MATCH(B144,$B138:$B141,0),1))</f>
        <v>4</v>
      </c>
      <c r="M144" s="139" t="n">
        <f aca="false">IF(ISERROR(MATCH(C144,$B138:$B141,0)),IF(ISERROR(MATCH(C144,$C138:$C141,0)),IF(ISERROR(MATCH(LOOKUP(C144,$E143:$I143,$E141:$I141),$B138:$B141,0)),INDEX($M138:$M141,MATCH(LOOKUP(C144,$E143:$I143,$E141:$I141),$C138:$C141,0),1),INDEX($L138:$L141,MATCH(LOOKUP(C144,$E143:$I143,$E141:$I141),$B138:$B141,0),1)),INDEX($M138:$M141,MATCH(C144,$C138:$C141,0),1)),INDEX($L138:$L141,MATCH(C144,$B138:$B141,0),1))</f>
        <v>11</v>
      </c>
      <c r="N144" s="136" t="str">
        <f aca="false">IF(ISBLANK('RR page 3'!$K35),"",IF('RR page 3'!$K35="B",$B144,$C144))</f>
        <v/>
      </c>
      <c r="O144" s="137" t="n">
        <v>2</v>
      </c>
      <c r="P144" s="130" t="n">
        <f aca="false">A144</f>
        <v>23</v>
      </c>
      <c r="Q144" s="113"/>
      <c r="R144" s="138" t="str">
        <f aca="false">CONCATENATE(ADDRESS($B144+2,$C144+1,4,1)," ",ADDRESS($C144+2,$B144+1,4,1))</f>
        <v>F8 G7</v>
      </c>
      <c r="S144" s="114"/>
      <c r="T144" s="114"/>
      <c r="U144" s="113"/>
      <c r="V144" s="114"/>
      <c r="W144" s="114"/>
      <c r="X144" s="114"/>
      <c r="Y144" s="114"/>
    </row>
    <row r="145" s="115" customFormat="true" ht="15" hidden="false" customHeight="true" outlineLevel="0" collapsed="false">
      <c r="A145" s="130" t="n">
        <f aca="false">A143</f>
        <v>23</v>
      </c>
      <c r="B145" s="131" t="n">
        <v>4</v>
      </c>
      <c r="C145" s="131" t="n">
        <v>3</v>
      </c>
      <c r="D145" s="132"/>
      <c r="E145" s="132"/>
      <c r="F145" s="132"/>
      <c r="G145" s="132"/>
      <c r="H145" s="132"/>
      <c r="I145" s="112"/>
      <c r="J145" s="112"/>
      <c r="K145" s="130"/>
      <c r="L145" s="139" t="n">
        <f aca="false">IF(ISERROR(MATCH(B145,$B138:$B141,0)),IF(ISERROR(MATCH(B145,$C138:$C141,0)),IF(ISERROR(MATCH(LOOKUP(B145,$E143:$I143,$E141:$I141),$B138:$B141,0)),INDEX($M138:$M141,MATCH(LOOKUP(B145,$E143:$I143,$E141:$I141),$C138:$C141,0),1),INDEX($L138:$L141,MATCH(LOOKUP(B145,$E143:$I143,$E141:$I141),$B138:$B141,0),1)),INDEX($M138:$M141,MATCH(B145,$C138:$C141,0),1)),INDEX($L138:$L141,MATCH(B145,$B138:$B141,0),1))</f>
        <v>1</v>
      </c>
      <c r="M145" s="139" t="n">
        <f aca="false">IF(ISERROR(MATCH(C145,$B138:$B141,0)),IF(ISERROR(MATCH(C145,$C138:$C141,0)),IF(ISERROR(MATCH(LOOKUP(C145,$E143:$I143,$E141:$I141),$B138:$B141,0)),INDEX($M138:$M141,MATCH(LOOKUP(C145,$E143:$I143,$E141:$I141),$C138:$C141,0),1),INDEX($L138:$L141,MATCH(LOOKUP(C145,$E143:$I143,$E141:$I141),$B138:$B141,0),1)),INDEX($M138:$M141,MATCH(C145,$C138:$C141,0),1)),INDEX($L138:$L141,MATCH(C145,$B138:$B141,0),1))</f>
        <v>2</v>
      </c>
      <c r="N145" s="136" t="str">
        <f aca="false">IF(ISBLANK('RR page 3'!$K36),"",IF('RR page 3'!$K36="B",$B145,$C145))</f>
        <v/>
      </c>
      <c r="O145" s="137" t="n">
        <v>3</v>
      </c>
      <c r="P145" s="130" t="n">
        <f aca="false">A145</f>
        <v>23</v>
      </c>
      <c r="Q145" s="113"/>
      <c r="R145" s="138" t="str">
        <f aca="false">CONCATENATE(ADDRESS($B145+2,$C145+1,4,1)," ",ADDRESS($C145+2,$B145+1,4,1))</f>
        <v>D6 E5</v>
      </c>
      <c r="S145" s="114"/>
      <c r="T145" s="114"/>
      <c r="U145" s="113"/>
      <c r="V145" s="114"/>
      <c r="W145" s="114"/>
      <c r="X145" s="114"/>
      <c r="Y145" s="114"/>
    </row>
    <row r="146" s="115" customFormat="true" ht="15" hidden="false" customHeight="true" outlineLevel="0" collapsed="false">
      <c r="A146" s="130" t="n">
        <f aca="false">A143</f>
        <v>23</v>
      </c>
      <c r="B146" s="131" t="n">
        <v>2</v>
      </c>
      <c r="C146" s="131" t="n">
        <v>1</v>
      </c>
      <c r="D146" s="132"/>
      <c r="E146" s="132"/>
      <c r="F146" s="132"/>
      <c r="G146" s="132"/>
      <c r="H146" s="132"/>
      <c r="I146" s="112"/>
      <c r="J146" s="112"/>
      <c r="K146" s="130"/>
      <c r="L146" s="139" t="n">
        <f aca="false">IF(ISERROR(MATCH(B146,$B138:$B141,0)),IF(ISERROR(MATCH(B146,$C138:$C141,0)),IF(ISERROR(MATCH(LOOKUP(B146,$E143:$I143,$E141:$I141),$B138:$B141,0)),INDEX($M138:$M141,MATCH(LOOKUP(B146,$E143:$I143,$E141:$I141),$C138:$C141,0),1),INDEX($L138:$L141,MATCH(LOOKUP(B146,$E143:$I143,$E141:$I141),$B138:$B141,0),1)),INDEX($M138:$M141,MATCH(B146,$C138:$C141,0),1)),INDEX($L138:$L141,MATCH(B146,$B138:$B141,0),1))</f>
        <v>14</v>
      </c>
      <c r="M146" s="139" t="n">
        <f aca="false">IF(ISERROR(MATCH(C146,$B138:$B141,0)),IF(ISERROR(MATCH(C146,$C138:$C141,0)),IF(ISERROR(MATCH(LOOKUP(C146,$E143:$I143,$E141:$I141),$B138:$B141,0)),INDEX($M138:$M141,MATCH(LOOKUP(C146,$E143:$I143,$E141:$I141),$C138:$C141,0),1),INDEX($L138:$L141,MATCH(LOOKUP(C146,$E143:$I143,$E141:$I141),$B138:$B141,0),1)),INDEX($M138:$M141,MATCH(C146,$C138:$C141,0),1)),INDEX($L138:$L141,MATCH(C146,$B138:$B141,0),1))</f>
        <v>13</v>
      </c>
      <c r="N146" s="136" t="str">
        <f aca="false">IF(ISBLANK('RR page 3'!$K37),"",IF('RR page 3'!$K37="B",$B146,$C146))</f>
        <v/>
      </c>
      <c r="O146" s="137" t="n">
        <v>4</v>
      </c>
      <c r="P146" s="130" t="n">
        <f aca="false">A146</f>
        <v>23</v>
      </c>
      <c r="Q146" s="113"/>
      <c r="R146" s="138" t="str">
        <f aca="false">CONCATENATE(ADDRESS($B146+2,$C146+1,4,1)," ",ADDRESS($C146+2,$B146+1,4,1))</f>
        <v>B4 C3</v>
      </c>
      <c r="S146" s="114"/>
      <c r="T146" s="114"/>
      <c r="U146" s="113"/>
      <c r="V146" s="114"/>
      <c r="W146" s="114"/>
      <c r="X146" s="114"/>
      <c r="Y146" s="114"/>
    </row>
    <row r="147" s="115" customFormat="true" ht="15" hidden="false" customHeight="true" outlineLevel="0" collapsed="false">
      <c r="A147" s="112"/>
      <c r="B147" s="117"/>
      <c r="C147" s="117"/>
      <c r="D147" s="112"/>
      <c r="E147" s="112"/>
      <c r="F147" s="112"/>
      <c r="G147" s="112"/>
      <c r="H147" s="112"/>
      <c r="I147" s="112"/>
      <c r="J147" s="112"/>
      <c r="K147" s="112"/>
      <c r="L147" s="112"/>
      <c r="M147" s="142"/>
      <c r="N147" s="141"/>
      <c r="O147" s="143"/>
      <c r="P147" s="112"/>
      <c r="Q147" s="113"/>
      <c r="R147" s="144"/>
      <c r="S147" s="114"/>
      <c r="T147" s="114"/>
      <c r="U147" s="113"/>
      <c r="V147" s="114"/>
      <c r="W147" s="114"/>
      <c r="X147" s="114"/>
      <c r="Y147" s="114"/>
    </row>
    <row r="148" s="115" customFormat="true" ht="15" hidden="false" customHeight="true" outlineLevel="0" collapsed="false">
      <c r="A148" s="112"/>
      <c r="B148" s="117"/>
      <c r="C148" s="117"/>
      <c r="D148" s="112"/>
      <c r="E148" s="112"/>
      <c r="F148" s="112"/>
      <c r="G148" s="112"/>
      <c r="H148" s="112"/>
      <c r="I148" s="112"/>
      <c r="J148" s="112"/>
      <c r="K148" s="112"/>
      <c r="L148" s="112"/>
      <c r="M148" s="142"/>
      <c r="N148" s="141"/>
      <c r="O148" s="143"/>
      <c r="P148" s="112"/>
      <c r="Q148" s="113"/>
      <c r="R148" s="144"/>
      <c r="S148" s="114"/>
      <c r="T148" s="114"/>
      <c r="U148" s="113"/>
      <c r="V148" s="114"/>
      <c r="W148" s="114"/>
      <c r="X148" s="114"/>
      <c r="Y148" s="114"/>
    </row>
    <row r="149" s="115" customFormat="true" ht="15" hidden="false" customHeight="true" outlineLevel="0" collapsed="false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3"/>
      <c r="R149" s="113"/>
      <c r="S149" s="113"/>
      <c r="T149" s="113"/>
      <c r="U149" s="113"/>
      <c r="V149" s="114"/>
      <c r="W149" s="114"/>
      <c r="X149" s="114"/>
      <c r="Y149" s="114"/>
    </row>
    <row r="150" s="115" customFormat="true" ht="15.6" hidden="false" customHeight="true" outlineLevel="0" collapsed="false">
      <c r="A150" s="145"/>
      <c r="B150" s="145"/>
      <c r="C150" s="145"/>
      <c r="D150" s="145"/>
      <c r="E150" s="145"/>
      <c r="F150" s="145"/>
      <c r="G150" s="145"/>
      <c r="H150" s="112"/>
      <c r="I150" s="112"/>
      <c r="J150" s="112"/>
      <c r="K150" s="112"/>
      <c r="L150" s="112"/>
      <c r="M150" s="112"/>
      <c r="N150" s="145"/>
      <c r="O150" s="145"/>
      <c r="P150" s="145"/>
      <c r="Q150" s="113"/>
      <c r="R150" s="113"/>
      <c r="S150" s="113"/>
      <c r="T150" s="113"/>
      <c r="U150" s="113"/>
      <c r="V150" s="114"/>
      <c r="W150" s="114"/>
      <c r="X150" s="114"/>
      <c r="Y150" s="114"/>
    </row>
    <row r="151" s="115" customFormat="true" ht="26.1" hidden="false" customHeight="true" outlineLevel="0" collapsed="false">
      <c r="A151" s="146" t="s">
        <v>42</v>
      </c>
      <c r="B151" s="146"/>
      <c r="C151" s="146"/>
      <c r="D151" s="146" t="s">
        <v>43</v>
      </c>
      <c r="E151" s="146"/>
      <c r="F151" s="146"/>
      <c r="G151" s="146"/>
      <c r="H151" s="143"/>
      <c r="I151" s="112"/>
      <c r="J151" s="112"/>
      <c r="K151" s="112"/>
      <c r="L151" s="112"/>
      <c r="M151" s="142"/>
      <c r="N151" s="146" t="s">
        <v>44</v>
      </c>
      <c r="O151" s="146"/>
      <c r="P151" s="146"/>
      <c r="Q151" s="147"/>
      <c r="R151" s="113"/>
      <c r="S151" s="113"/>
      <c r="T151" s="113"/>
      <c r="U151" s="113"/>
      <c r="V151" s="114"/>
      <c r="W151" s="114"/>
      <c r="X151" s="114"/>
      <c r="Y151" s="114"/>
    </row>
    <row r="152" s="115" customFormat="true" ht="15.6" hidden="false" customHeight="true" outlineLevel="0" collapsed="false">
      <c r="A152" s="148" t="n">
        <v>14</v>
      </c>
      <c r="B152" s="148"/>
      <c r="C152" s="148"/>
      <c r="D152" s="149" t="n">
        <f aca="false">SUM($D$34:$D$151)</f>
        <v>34</v>
      </c>
      <c r="E152" s="149"/>
      <c r="F152" s="149"/>
      <c r="G152" s="149"/>
      <c r="H152" s="143"/>
      <c r="I152" s="112"/>
      <c r="J152" s="112"/>
      <c r="K152" s="112"/>
      <c r="L152" s="112"/>
      <c r="M152" s="142"/>
      <c r="N152" s="148" t="n">
        <f aca="false">COUNT($N$34:$N$147)</f>
        <v>0</v>
      </c>
      <c r="O152" s="148"/>
      <c r="P152" s="148"/>
      <c r="Q152" s="147"/>
      <c r="R152" s="113"/>
      <c r="S152" s="113"/>
      <c r="T152" s="113"/>
      <c r="U152" s="113"/>
      <c r="V152" s="114"/>
      <c r="W152" s="114"/>
      <c r="X152" s="114"/>
      <c r="Y152" s="114"/>
    </row>
    <row r="153" s="115" customFormat="true" ht="15.6" hidden="false" customHeight="true" outlineLevel="0" collapsed="false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50"/>
      <c r="O153" s="150" t="n">
        <f aca="false">A152*(A152-1)/2</f>
        <v>91</v>
      </c>
      <c r="P153" s="150"/>
      <c r="Q153" s="113"/>
      <c r="R153" s="113"/>
      <c r="S153" s="113"/>
      <c r="T153" s="113"/>
      <c r="U153" s="113"/>
      <c r="V153" s="114"/>
      <c r="W153" s="114"/>
      <c r="X153" s="114"/>
      <c r="Y153" s="114"/>
    </row>
    <row r="154" s="115" customFormat="true" ht="15" hidden="false" customHeight="true" outlineLevel="0" collapsed="false">
      <c r="A154" s="113"/>
      <c r="B154" s="151" t="n">
        <v>1</v>
      </c>
      <c r="C154" s="151" t="n">
        <v>2</v>
      </c>
      <c r="D154" s="151" t="n">
        <v>3</v>
      </c>
      <c r="E154" s="151" t="n">
        <v>4</v>
      </c>
      <c r="F154" s="151" t="n">
        <v>5</v>
      </c>
      <c r="G154" s="151" t="n">
        <v>6</v>
      </c>
      <c r="H154" s="151" t="n">
        <v>7</v>
      </c>
      <c r="I154" s="151" t="n">
        <v>8</v>
      </c>
      <c r="J154" s="151" t="n">
        <v>9</v>
      </c>
      <c r="K154" s="151" t="n">
        <v>10</v>
      </c>
      <c r="L154" s="151" t="n">
        <v>11</v>
      </c>
      <c r="M154" s="151" t="n">
        <v>12</v>
      </c>
      <c r="N154" s="151" t="n">
        <v>13</v>
      </c>
      <c r="O154" s="151" t="n">
        <v>14</v>
      </c>
      <c r="P154" s="113"/>
      <c r="Q154" s="113"/>
      <c r="R154" s="113"/>
      <c r="S154" s="113"/>
      <c r="T154" s="113"/>
      <c r="U154" s="113"/>
      <c r="V154" s="113"/>
      <c r="W154" s="113"/>
      <c r="X154" s="114"/>
      <c r="Y154" s="114"/>
    </row>
    <row r="155" s="115" customFormat="true" ht="15" hidden="false" customHeight="true" outlineLevel="0" collapsed="false">
      <c r="A155" s="151" t="n">
        <v>1</v>
      </c>
      <c r="B155" s="152" t="s">
        <v>45</v>
      </c>
      <c r="C155" s="152" t="s">
        <v>46</v>
      </c>
      <c r="D155" s="152" t="s">
        <v>47</v>
      </c>
      <c r="E155" s="153" t="s">
        <v>48</v>
      </c>
      <c r="F155" s="110"/>
      <c r="G155" s="110"/>
      <c r="H155" s="110"/>
      <c r="I155" s="110"/>
      <c r="J155" s="110"/>
      <c r="K155" s="110"/>
      <c r="L155" s="152" t="s">
        <v>48</v>
      </c>
      <c r="M155" s="153" t="s">
        <v>47</v>
      </c>
      <c r="N155" s="153" t="s">
        <v>45</v>
      </c>
      <c r="O155" s="153" t="s">
        <v>46</v>
      </c>
      <c r="P155" s="113"/>
      <c r="Q155" s="113"/>
      <c r="R155" s="113"/>
      <c r="S155" s="113"/>
      <c r="T155" s="113"/>
      <c r="U155" s="113"/>
      <c r="V155" s="113"/>
      <c r="W155" s="113"/>
      <c r="X155" s="114"/>
      <c r="Y155" s="114"/>
    </row>
    <row r="156" s="115" customFormat="true" ht="15" hidden="false" customHeight="true" outlineLevel="0" collapsed="false">
      <c r="A156" s="151" t="n">
        <v>2</v>
      </c>
      <c r="B156" s="152" t="s">
        <v>49</v>
      </c>
      <c r="C156" s="152" t="s">
        <v>50</v>
      </c>
      <c r="D156" s="152" t="s">
        <v>51</v>
      </c>
      <c r="E156" s="152" t="s">
        <v>52</v>
      </c>
      <c r="F156" s="110"/>
      <c r="G156" s="110"/>
      <c r="H156" s="110"/>
      <c r="I156" s="110"/>
      <c r="J156" s="110"/>
      <c r="K156" s="110"/>
      <c r="L156" s="153" t="s">
        <v>51</v>
      </c>
      <c r="M156" s="153" t="s">
        <v>49</v>
      </c>
      <c r="N156" s="153" t="s">
        <v>50</v>
      </c>
      <c r="O156" s="153" t="s">
        <v>52</v>
      </c>
      <c r="P156" s="113"/>
      <c r="Q156" s="113"/>
      <c r="R156" s="113"/>
      <c r="S156" s="113"/>
      <c r="T156" s="113"/>
      <c r="U156" s="113"/>
      <c r="V156" s="113"/>
      <c r="W156" s="113"/>
      <c r="X156" s="114"/>
      <c r="Y156" s="114"/>
    </row>
    <row r="157" s="115" customFormat="true" ht="15" hidden="false" customHeight="true" outlineLevel="0" collapsed="false">
      <c r="A157" s="151" t="n">
        <v>3</v>
      </c>
      <c r="B157" s="152" t="s">
        <v>53</v>
      </c>
      <c r="C157" s="152" t="s">
        <v>54</v>
      </c>
      <c r="D157" s="110"/>
      <c r="E157" s="110"/>
      <c r="F157" s="110"/>
      <c r="G157" s="110"/>
      <c r="H157" s="110"/>
      <c r="I157" s="110"/>
      <c r="J157" s="153" t="s">
        <v>55</v>
      </c>
      <c r="K157" s="153" t="s">
        <v>56</v>
      </c>
      <c r="L157" s="153" t="s">
        <v>53</v>
      </c>
      <c r="M157" s="153" t="s">
        <v>54</v>
      </c>
      <c r="N157" s="152" t="s">
        <v>56</v>
      </c>
      <c r="O157" s="152" t="s">
        <v>55</v>
      </c>
      <c r="P157" s="113"/>
      <c r="Q157" s="113"/>
      <c r="R157" s="113"/>
      <c r="S157" s="113"/>
      <c r="T157" s="113"/>
      <c r="U157" s="113"/>
      <c r="V157" s="113"/>
      <c r="W157" s="113"/>
      <c r="X157" s="114"/>
      <c r="Y157" s="114"/>
    </row>
    <row r="158" s="115" customFormat="true" ht="15" hidden="false" customHeight="true" outlineLevel="0" collapsed="false">
      <c r="A158" s="151" t="n">
        <v>4</v>
      </c>
      <c r="B158" s="110"/>
      <c r="C158" s="110"/>
      <c r="D158" s="110"/>
      <c r="E158" s="110"/>
      <c r="F158" s="110"/>
      <c r="G158" s="110"/>
      <c r="H158" s="110"/>
      <c r="I158" s="110"/>
      <c r="J158" s="153" t="s">
        <v>57</v>
      </c>
      <c r="K158" s="153" t="s">
        <v>58</v>
      </c>
      <c r="L158" s="153" t="s">
        <v>59</v>
      </c>
      <c r="M158" s="152" t="s">
        <v>57</v>
      </c>
      <c r="N158" s="152" t="s">
        <v>59</v>
      </c>
      <c r="O158" s="152" t="s">
        <v>58</v>
      </c>
      <c r="P158" s="113"/>
      <c r="Q158" s="113"/>
      <c r="R158" s="113"/>
      <c r="S158" s="113"/>
      <c r="T158" s="113"/>
      <c r="U158" s="113"/>
      <c r="V158" s="113"/>
      <c r="W158" s="113"/>
      <c r="X158" s="114"/>
      <c r="Y158" s="114"/>
    </row>
    <row r="159" s="115" customFormat="true" ht="15" hidden="false" customHeight="true" outlineLevel="0" collapsed="false">
      <c r="A159" s="151" t="n">
        <v>5</v>
      </c>
      <c r="B159" s="110"/>
      <c r="C159" s="110"/>
      <c r="D159" s="110"/>
      <c r="E159" s="110"/>
      <c r="F159" s="153" t="s">
        <v>60</v>
      </c>
      <c r="G159" s="153" t="s">
        <v>61</v>
      </c>
      <c r="H159" s="153" t="s">
        <v>62</v>
      </c>
      <c r="I159" s="153" t="s">
        <v>63</v>
      </c>
      <c r="J159" s="152" t="s">
        <v>62</v>
      </c>
      <c r="K159" s="152" t="s">
        <v>63</v>
      </c>
      <c r="L159" s="152" t="s">
        <v>61</v>
      </c>
      <c r="M159" s="152" t="s">
        <v>60</v>
      </c>
      <c r="N159" s="110"/>
      <c r="O159" s="110"/>
      <c r="P159" s="113"/>
      <c r="Q159" s="113"/>
      <c r="R159" s="113"/>
      <c r="S159" s="113"/>
      <c r="T159" s="113"/>
      <c r="U159" s="113"/>
      <c r="V159" s="113"/>
      <c r="W159" s="113"/>
      <c r="X159" s="114"/>
      <c r="Y159" s="114"/>
    </row>
    <row r="160" s="115" customFormat="true" ht="15" hidden="false" customHeight="true" outlineLevel="0" collapsed="false">
      <c r="A160" s="151" t="n">
        <v>6</v>
      </c>
      <c r="B160" s="110"/>
      <c r="C160" s="110"/>
      <c r="D160" s="110"/>
      <c r="E160" s="110"/>
      <c r="F160" s="153" t="s">
        <v>64</v>
      </c>
      <c r="G160" s="153" t="s">
        <v>65</v>
      </c>
      <c r="H160" s="153" t="s">
        <v>66</v>
      </c>
      <c r="I160" s="153" t="s">
        <v>67</v>
      </c>
      <c r="J160" s="152" t="s">
        <v>65</v>
      </c>
      <c r="K160" s="152" t="s">
        <v>64</v>
      </c>
      <c r="L160" s="152" t="s">
        <v>67</v>
      </c>
      <c r="M160" s="152" t="s">
        <v>66</v>
      </c>
      <c r="N160" s="110"/>
      <c r="O160" s="110"/>
      <c r="P160" s="113"/>
      <c r="Q160" s="113"/>
      <c r="R160" s="113"/>
      <c r="S160" s="113"/>
      <c r="T160" s="113"/>
      <c r="U160" s="113"/>
      <c r="V160" s="113"/>
      <c r="W160" s="113"/>
      <c r="X160" s="114"/>
      <c r="Y160" s="114"/>
    </row>
    <row r="161" s="115" customFormat="true" ht="15" hidden="false" customHeight="true" outlineLevel="0" collapsed="false">
      <c r="A161" s="151" t="n">
        <v>7</v>
      </c>
      <c r="B161" s="110"/>
      <c r="C161" s="110"/>
      <c r="D161" s="153" t="s">
        <v>68</v>
      </c>
      <c r="E161" s="153" t="s">
        <v>69</v>
      </c>
      <c r="F161" s="153" t="s">
        <v>70</v>
      </c>
      <c r="G161" s="153" t="s">
        <v>71</v>
      </c>
      <c r="H161" s="152" t="s">
        <v>70</v>
      </c>
      <c r="I161" s="152" t="s">
        <v>71</v>
      </c>
      <c r="J161" s="152" t="s">
        <v>69</v>
      </c>
      <c r="K161" s="152" t="s">
        <v>68</v>
      </c>
      <c r="L161" s="110"/>
      <c r="M161" s="110"/>
      <c r="N161" s="110"/>
      <c r="O161" s="110"/>
      <c r="P161" s="113"/>
      <c r="Q161" s="113"/>
      <c r="R161" s="113"/>
      <c r="S161" s="113"/>
      <c r="T161" s="113"/>
      <c r="U161" s="113"/>
      <c r="V161" s="113"/>
      <c r="W161" s="113"/>
      <c r="X161" s="114"/>
      <c r="Y161" s="114"/>
    </row>
    <row r="162" s="115" customFormat="true" ht="15" hidden="false" customHeight="true" outlineLevel="0" collapsed="false">
      <c r="A162" s="151" t="n">
        <v>8</v>
      </c>
      <c r="B162" s="110"/>
      <c r="C162" s="110"/>
      <c r="D162" s="153" t="s">
        <v>72</v>
      </c>
      <c r="E162" s="153" t="s">
        <v>73</v>
      </c>
      <c r="F162" s="152" t="s">
        <v>74</v>
      </c>
      <c r="G162" s="152" t="s">
        <v>73</v>
      </c>
      <c r="H162" s="152" t="s">
        <v>72</v>
      </c>
      <c r="I162" s="153" t="s">
        <v>75</v>
      </c>
      <c r="J162" s="110"/>
      <c r="K162" s="110"/>
      <c r="L162" s="110"/>
      <c r="M162" s="110"/>
      <c r="N162" s="152" t="s">
        <v>75</v>
      </c>
      <c r="O162" s="153" t="s">
        <v>74</v>
      </c>
      <c r="P162" s="113"/>
      <c r="Q162" s="113"/>
      <c r="R162" s="113"/>
      <c r="S162" s="113"/>
      <c r="T162" s="113"/>
      <c r="U162" s="113"/>
      <c r="V162" s="113"/>
      <c r="W162" s="113"/>
      <c r="X162" s="114"/>
      <c r="Y162" s="114"/>
    </row>
    <row r="163" s="115" customFormat="true" ht="15" hidden="false" customHeight="true" outlineLevel="0" collapsed="false">
      <c r="A163" s="151" t="n">
        <v>9</v>
      </c>
      <c r="B163" s="110"/>
      <c r="C163" s="110"/>
      <c r="D163" s="153" t="s">
        <v>76</v>
      </c>
      <c r="E163" s="153" t="s">
        <v>77</v>
      </c>
      <c r="F163" s="152" t="s">
        <v>78</v>
      </c>
      <c r="G163" s="152" t="s">
        <v>79</v>
      </c>
      <c r="H163" s="152" t="s">
        <v>77</v>
      </c>
      <c r="I163" s="152" t="s">
        <v>76</v>
      </c>
      <c r="J163" s="110"/>
      <c r="K163" s="110"/>
      <c r="L163" s="110"/>
      <c r="M163" s="110"/>
      <c r="N163" s="153" t="s">
        <v>78</v>
      </c>
      <c r="O163" s="153" t="s">
        <v>79</v>
      </c>
      <c r="P163" s="113"/>
      <c r="Q163" s="113"/>
      <c r="R163" s="113"/>
      <c r="S163" s="113"/>
      <c r="T163" s="113"/>
      <c r="U163" s="113"/>
      <c r="V163" s="113"/>
      <c r="W163" s="113"/>
      <c r="X163" s="114"/>
      <c r="Y163" s="114"/>
    </row>
    <row r="164" s="115" customFormat="true" ht="15" hidden="false" customHeight="true" outlineLevel="0" collapsed="false">
      <c r="A164" s="151" t="n">
        <v>10</v>
      </c>
      <c r="B164" s="110"/>
      <c r="C164" s="110"/>
      <c r="D164" s="110"/>
      <c r="E164" s="110"/>
      <c r="F164" s="153" t="s">
        <v>80</v>
      </c>
      <c r="G164" s="153" t="s">
        <v>81</v>
      </c>
      <c r="H164" s="153" t="s">
        <v>82</v>
      </c>
      <c r="I164" s="153" t="s">
        <v>83</v>
      </c>
      <c r="J164" s="152" t="s">
        <v>80</v>
      </c>
      <c r="K164" s="152" t="s">
        <v>81</v>
      </c>
      <c r="L164" s="152" t="s">
        <v>82</v>
      </c>
      <c r="M164" s="152" t="s">
        <v>83</v>
      </c>
      <c r="N164" s="110"/>
      <c r="O164" s="110"/>
      <c r="P164" s="113"/>
      <c r="Q164" s="113"/>
      <c r="R164" s="113"/>
      <c r="S164" s="113"/>
      <c r="T164" s="113"/>
      <c r="U164" s="113"/>
      <c r="V164" s="113"/>
      <c r="W164" s="113"/>
      <c r="X164" s="114"/>
      <c r="Y164" s="114"/>
    </row>
    <row r="165" s="115" customFormat="true" ht="15" hidden="false" customHeight="true" outlineLevel="0" collapsed="false">
      <c r="A165" s="151" t="n">
        <v>11</v>
      </c>
      <c r="B165" s="110"/>
      <c r="C165" s="110"/>
      <c r="D165" s="110"/>
      <c r="E165" s="110"/>
      <c r="F165" s="153" t="s">
        <v>84</v>
      </c>
      <c r="G165" s="153" t="s">
        <v>85</v>
      </c>
      <c r="H165" s="153" t="s">
        <v>86</v>
      </c>
      <c r="I165" s="152" t="s">
        <v>84</v>
      </c>
      <c r="J165" s="153" t="s">
        <v>87</v>
      </c>
      <c r="K165" s="152" t="s">
        <v>86</v>
      </c>
      <c r="L165" s="152" t="s">
        <v>87</v>
      </c>
      <c r="M165" s="152" t="s">
        <v>85</v>
      </c>
      <c r="N165" s="110"/>
      <c r="O165" s="110"/>
      <c r="P165" s="113"/>
      <c r="Q165" s="113"/>
      <c r="R165" s="113"/>
      <c r="S165" s="113"/>
      <c r="T165" s="113"/>
      <c r="U165" s="113"/>
      <c r="V165" s="113"/>
      <c r="W165" s="113"/>
      <c r="X165" s="114"/>
      <c r="Y165" s="114"/>
    </row>
    <row r="166" s="115" customFormat="true" ht="15" hidden="false" customHeight="true" outlineLevel="0" collapsed="false">
      <c r="A166" s="151" t="n">
        <v>12</v>
      </c>
      <c r="B166" s="152" t="s">
        <v>88</v>
      </c>
      <c r="C166" s="153" t="s">
        <v>89</v>
      </c>
      <c r="D166" s="110"/>
      <c r="E166" s="110"/>
      <c r="F166" s="153" t="s">
        <v>90</v>
      </c>
      <c r="G166" s="152" t="s">
        <v>89</v>
      </c>
      <c r="H166" s="110"/>
      <c r="I166" s="110"/>
      <c r="J166" s="153" t="s">
        <v>88</v>
      </c>
      <c r="K166" s="153" t="s">
        <v>91</v>
      </c>
      <c r="L166" s="152" t="s">
        <v>90</v>
      </c>
      <c r="M166" s="152" t="s">
        <v>91</v>
      </c>
      <c r="N166" s="110"/>
      <c r="O166" s="110"/>
      <c r="P166" s="113"/>
      <c r="Q166" s="113"/>
      <c r="R166" s="113"/>
      <c r="S166" s="113"/>
      <c r="T166" s="113"/>
      <c r="U166" s="113"/>
      <c r="V166" s="113"/>
      <c r="W166" s="113"/>
      <c r="X166" s="114"/>
      <c r="Y166" s="114"/>
    </row>
    <row r="167" s="115" customFormat="true" ht="15" hidden="false" customHeight="true" outlineLevel="0" collapsed="false">
      <c r="A167" s="151" t="n">
        <v>13</v>
      </c>
      <c r="B167" s="153" t="s">
        <v>92</v>
      </c>
      <c r="C167" s="153" t="s">
        <v>93</v>
      </c>
      <c r="D167" s="153" t="s">
        <v>94</v>
      </c>
      <c r="E167" s="153" t="s">
        <v>95</v>
      </c>
      <c r="F167" s="152" t="s">
        <v>94</v>
      </c>
      <c r="G167" s="152" t="s">
        <v>92</v>
      </c>
      <c r="H167" s="110"/>
      <c r="I167" s="110"/>
      <c r="J167" s="152" t="s">
        <v>93</v>
      </c>
      <c r="K167" s="152" t="s">
        <v>95</v>
      </c>
      <c r="L167" s="110"/>
      <c r="M167" s="110"/>
      <c r="N167" s="110"/>
      <c r="O167" s="110"/>
      <c r="P167" s="113"/>
      <c r="Q167" s="113"/>
      <c r="R167" s="113"/>
      <c r="S167" s="113"/>
      <c r="T167" s="113"/>
      <c r="U167" s="113"/>
      <c r="V167" s="113"/>
      <c r="W167" s="113"/>
      <c r="X167" s="114"/>
      <c r="Y167" s="114"/>
    </row>
    <row r="168" s="115" customFormat="true" ht="15" hidden="false" customHeight="true" outlineLevel="0" collapsed="false">
      <c r="A168" s="151" t="n">
        <v>14</v>
      </c>
      <c r="B168" s="153" t="s">
        <v>96</v>
      </c>
      <c r="C168" s="153" t="s">
        <v>97</v>
      </c>
      <c r="D168" s="153" t="s">
        <v>98</v>
      </c>
      <c r="E168" s="152" t="s">
        <v>99</v>
      </c>
      <c r="F168" s="152" t="s">
        <v>97</v>
      </c>
      <c r="G168" s="152" t="s">
        <v>98</v>
      </c>
      <c r="H168" s="152" t="s">
        <v>96</v>
      </c>
      <c r="I168" s="152" t="s">
        <v>99</v>
      </c>
      <c r="J168" s="110"/>
      <c r="K168" s="110"/>
      <c r="L168" s="110"/>
      <c r="M168" s="110"/>
      <c r="N168" s="110"/>
      <c r="O168" s="110"/>
      <c r="P168" s="113"/>
      <c r="Q168" s="113"/>
      <c r="R168" s="113"/>
      <c r="S168" s="113"/>
      <c r="T168" s="113"/>
      <c r="U168" s="113"/>
      <c r="V168" s="113"/>
      <c r="W168" s="113"/>
      <c r="X168" s="114"/>
      <c r="Y168" s="114"/>
    </row>
    <row r="169" s="115" customFormat="true" ht="15" hidden="false" customHeight="true" outlineLevel="0" collapsed="false">
      <c r="A169" s="151" t="n">
        <v>15</v>
      </c>
      <c r="B169" s="153" t="s">
        <v>100</v>
      </c>
      <c r="C169" s="153" t="s">
        <v>101</v>
      </c>
      <c r="D169" s="110"/>
      <c r="E169" s="110"/>
      <c r="F169" s="152" t="s">
        <v>100</v>
      </c>
      <c r="G169" s="153" t="s">
        <v>102</v>
      </c>
      <c r="H169" s="153" t="s">
        <v>103</v>
      </c>
      <c r="I169" s="152" t="s">
        <v>101</v>
      </c>
      <c r="J169" s="110"/>
      <c r="K169" s="110"/>
      <c r="L169" s="110"/>
      <c r="M169" s="110"/>
      <c r="N169" s="152" t="s">
        <v>102</v>
      </c>
      <c r="O169" s="152" t="s">
        <v>103</v>
      </c>
      <c r="P169" s="113"/>
      <c r="Q169" s="113"/>
      <c r="R169" s="113"/>
      <c r="S169" s="113"/>
      <c r="T169" s="113"/>
      <c r="U169" s="113"/>
      <c r="V169" s="113"/>
      <c r="W169" s="113"/>
      <c r="X169" s="114"/>
      <c r="Y169" s="114"/>
    </row>
    <row r="170" s="115" customFormat="true" ht="15" hidden="false" customHeight="true" outlineLevel="0" collapsed="false">
      <c r="A170" s="151" t="n">
        <v>16</v>
      </c>
      <c r="B170" s="152" t="s">
        <v>104</v>
      </c>
      <c r="C170" s="153" t="s">
        <v>105</v>
      </c>
      <c r="D170" s="110"/>
      <c r="E170" s="110"/>
      <c r="F170" s="110"/>
      <c r="G170" s="110"/>
      <c r="H170" s="152" t="s">
        <v>105</v>
      </c>
      <c r="I170" s="153" t="s">
        <v>106</v>
      </c>
      <c r="J170" s="153" t="s">
        <v>107</v>
      </c>
      <c r="K170" s="153" t="s">
        <v>104</v>
      </c>
      <c r="L170" s="110"/>
      <c r="M170" s="110"/>
      <c r="N170" s="152" t="s">
        <v>107</v>
      </c>
      <c r="O170" s="152" t="s">
        <v>106</v>
      </c>
      <c r="P170" s="113"/>
      <c r="Q170" s="113"/>
      <c r="R170" s="113"/>
      <c r="S170" s="113"/>
      <c r="T170" s="113"/>
      <c r="U170" s="113"/>
      <c r="V170" s="113"/>
      <c r="W170" s="113"/>
      <c r="X170" s="114"/>
      <c r="Y170" s="114"/>
    </row>
    <row r="171" customFormat="false" ht="12.8" hidden="false" customHeight="false" outlineLevel="0" collapsed="false">
      <c r="A171" s="151" t="n">
        <v>17</v>
      </c>
      <c r="B171" s="152" t="s">
        <v>108</v>
      </c>
      <c r="C171" s="152" t="s">
        <v>109</v>
      </c>
      <c r="D171" s="110"/>
      <c r="E171" s="110"/>
      <c r="F171" s="110"/>
      <c r="G171" s="110"/>
      <c r="H171" s="153" t="s">
        <v>110</v>
      </c>
      <c r="I171" s="154" t="s">
        <v>111</v>
      </c>
      <c r="J171" s="155" t="s">
        <v>111</v>
      </c>
      <c r="K171" s="153" t="s">
        <v>109</v>
      </c>
      <c r="L171" s="110"/>
      <c r="M171" s="110"/>
      <c r="N171" s="152" t="s">
        <v>110</v>
      </c>
      <c r="O171" s="153" t="s">
        <v>108</v>
      </c>
    </row>
    <row r="172" customFormat="false" ht="12.8" hidden="false" customHeight="false" outlineLevel="0" collapsed="false">
      <c r="A172" s="151" t="n">
        <v>18</v>
      </c>
      <c r="B172" s="110"/>
      <c r="C172" s="110"/>
      <c r="D172" s="153" t="s">
        <v>112</v>
      </c>
      <c r="E172" s="152" t="s">
        <v>113</v>
      </c>
      <c r="F172" s="110"/>
      <c r="G172" s="110"/>
      <c r="H172" s="110"/>
      <c r="I172" s="110"/>
      <c r="J172" s="152" t="s">
        <v>112</v>
      </c>
      <c r="K172" s="154" t="s">
        <v>114</v>
      </c>
      <c r="L172" s="155" t="s">
        <v>114</v>
      </c>
      <c r="M172" s="153" t="s">
        <v>115</v>
      </c>
      <c r="N172" s="153" t="s">
        <v>113</v>
      </c>
      <c r="O172" s="152" t="s">
        <v>115</v>
      </c>
    </row>
    <row r="173" customFormat="false" ht="12.8" hidden="false" customHeight="false" outlineLevel="0" collapsed="false">
      <c r="A173" s="151" t="n">
        <v>19</v>
      </c>
      <c r="B173" s="110"/>
      <c r="C173" s="110"/>
      <c r="D173" s="152" t="s">
        <v>116</v>
      </c>
      <c r="E173" s="152" t="s">
        <v>117</v>
      </c>
      <c r="F173" s="110"/>
      <c r="G173" s="110"/>
      <c r="H173" s="110"/>
      <c r="I173" s="110"/>
      <c r="J173" s="154" t="s">
        <v>118</v>
      </c>
      <c r="K173" s="155" t="s">
        <v>118</v>
      </c>
      <c r="L173" s="153" t="s">
        <v>119</v>
      </c>
      <c r="M173" s="153" t="s">
        <v>117</v>
      </c>
      <c r="N173" s="153" t="s">
        <v>116</v>
      </c>
      <c r="O173" s="152" t="s">
        <v>119</v>
      </c>
    </row>
    <row r="174" customFormat="false" ht="12.8" hidden="false" customHeight="false" outlineLevel="0" collapsed="false">
      <c r="A174" s="151" t="n">
        <v>20</v>
      </c>
      <c r="B174" s="153" t="s">
        <v>120</v>
      </c>
      <c r="C174" s="152" t="s">
        <v>121</v>
      </c>
      <c r="D174" s="152" t="s">
        <v>122</v>
      </c>
      <c r="E174" s="152" t="s">
        <v>120</v>
      </c>
      <c r="F174" s="110"/>
      <c r="G174" s="110"/>
      <c r="H174" s="110"/>
      <c r="I174" s="110"/>
      <c r="J174" s="110"/>
      <c r="K174" s="110"/>
      <c r="L174" s="153" t="s">
        <v>121</v>
      </c>
      <c r="M174" s="154" t="s">
        <v>123</v>
      </c>
      <c r="N174" s="155" t="s">
        <v>123</v>
      </c>
      <c r="O174" s="153" t="s">
        <v>122</v>
      </c>
    </row>
    <row r="175" customFormat="false" ht="12.8" hidden="false" customHeight="false" outlineLevel="0" collapsed="false">
      <c r="A175" s="151" t="n">
        <v>21</v>
      </c>
      <c r="B175" s="153" t="s">
        <v>124</v>
      </c>
      <c r="C175" s="153" t="s">
        <v>125</v>
      </c>
      <c r="D175" s="152" t="s">
        <v>124</v>
      </c>
      <c r="E175" s="152" t="s">
        <v>125</v>
      </c>
      <c r="F175" s="110"/>
      <c r="G175" s="110"/>
      <c r="H175" s="110"/>
      <c r="I175" s="110"/>
      <c r="J175" s="110"/>
      <c r="K175" s="110"/>
      <c r="L175" s="154" t="s">
        <v>126</v>
      </c>
      <c r="M175" s="155" t="s">
        <v>126</v>
      </c>
      <c r="N175" s="154" t="s">
        <v>127</v>
      </c>
      <c r="O175" s="155" t="s">
        <v>127</v>
      </c>
    </row>
    <row r="176" customFormat="false" ht="12.8" hidden="false" customHeight="false" outlineLevel="0" collapsed="false">
      <c r="A176" s="151" t="n">
        <v>22</v>
      </c>
      <c r="B176" s="153" t="s">
        <v>128</v>
      </c>
      <c r="C176" s="154" t="s">
        <v>129</v>
      </c>
      <c r="D176" s="155" t="s">
        <v>129</v>
      </c>
      <c r="E176" s="154" t="s">
        <v>130</v>
      </c>
      <c r="F176" s="155" t="s">
        <v>130</v>
      </c>
      <c r="G176" s="154" t="s">
        <v>131</v>
      </c>
      <c r="H176" s="155" t="s">
        <v>131</v>
      </c>
      <c r="I176" s="152" t="s">
        <v>128</v>
      </c>
      <c r="J176" s="110"/>
      <c r="K176" s="110"/>
      <c r="L176" s="110"/>
      <c r="M176" s="110"/>
      <c r="N176" s="110"/>
      <c r="O176" s="110"/>
    </row>
    <row r="177" customFormat="false" ht="12.8" hidden="false" customHeight="false" outlineLevel="0" collapsed="false">
      <c r="A177" s="151" t="n">
        <v>23</v>
      </c>
      <c r="B177" s="154" t="s">
        <v>132</v>
      </c>
      <c r="C177" s="155" t="s">
        <v>132</v>
      </c>
      <c r="D177" s="154" t="s">
        <v>133</v>
      </c>
      <c r="E177" s="155" t="s">
        <v>133</v>
      </c>
      <c r="F177" s="154" t="s">
        <v>134</v>
      </c>
      <c r="G177" s="155" t="s">
        <v>134</v>
      </c>
      <c r="H177" s="154" t="s">
        <v>135</v>
      </c>
      <c r="I177" s="155" t="s">
        <v>135</v>
      </c>
      <c r="J177" s="110"/>
      <c r="K177" s="110"/>
      <c r="L177" s="110"/>
      <c r="M177" s="110"/>
      <c r="N177" s="110"/>
      <c r="O177" s="110"/>
    </row>
  </sheetData>
  <mergeCells count="9">
    <mergeCell ref="B33:C33"/>
    <mergeCell ref="E33:I33"/>
    <mergeCell ref="L33:M33"/>
    <mergeCell ref="A151:C151"/>
    <mergeCell ref="D151:G151"/>
    <mergeCell ref="N151:P151"/>
    <mergeCell ref="A152:C152"/>
    <mergeCell ref="D152:G152"/>
    <mergeCell ref="N152:P152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&amp;C&amp;"Arial,Normal"&amp;11&amp;P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LibreOffice/6.3.3.2$MacOSX_X86_64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2018-03-06T15:23:27Z</dcterms:created>
  <dc:creator/>
  <dc:description/>
  <dc:language>fr-FR</dc:language>
  <cp:lastModifiedBy>Jean-Pierre Cordonnier</cp:lastModifiedBy>
  <dcterms:modified xsi:type="dcterms:W3CDTF">2019-11-12T10:57:00Z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